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50上下水道課\02業務Ｇ\003下水道\3.調査関係\◆決算統計◆\R5決算統計\20250121【和歌山県市町村課：照会】公営企業に係る経営比較分析表（令和５年度決算）の分析等について】 NO.290644\提出\様式差替分\"/>
    </mc:Choice>
  </mc:AlternateContent>
  <workbookProtection workbookAlgorithmName="SHA-512" workbookHashValue="sVNauhzl/8KbdvZLSD1cmD6nN2OpwcS/98NWW39d7+xTsszsEDdf9UCXGf0yOzfOxrEJzoZaU6Gbv30EfzVzhA==" workbookSaltValue="8PN3DjvLyuUpDmn5o4Wg5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<sst xmlns="http://schemas.openxmlformats.org/spreadsheetml/2006/main" count="319" uniqueCount="116">
  <si>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</si>
  <si>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</si>
  <si>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</si>
  <si>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</si>
  <si>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</si>
  <si>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</si>
  <si>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</si>
  <si>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</si>
  <si>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</si>
  <si>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</si>
  <si>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</si>
  <si>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</si>
  <si>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</si>
  <si>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</si>
  <si>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</si>
  <si>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</si>
  <si>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</si>
  <si>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</si>
  <si>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</si>
  <si>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</si>
  <si>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</si>
  <si>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</si>
  <si>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</si>
  <si>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</si>
  <si>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</si>
  <si>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</si>
  <si>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</si>
  <si>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</si>
  <si>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</si>
  <si>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</si>
  <si>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</si>
  <si>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</si>
  <si>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</si>
  <si>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</si>
  <si>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</si>
  <si>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</si>
  <si>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</si>
  <si>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</si>
  <si>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</si>
  <si>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</si>
  <si>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</si>
  <si>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</si>
  <si>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</si>
  <si>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</si>
  <si>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</si>
  <si>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</si>
  <si>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</si>
  <si>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</si>
  <si>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</si>
  <si>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</si>
  <si>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</si>
  <si>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</si>
  <si>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</si>
  <si>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</si>
  <si>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</si>
  <si>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</si>
  <si>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</si>
  <si>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</si>
  <si>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</si>
  <si>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</si>
  <si>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</si>
  <si>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</si>
  <si>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</si>
  <si>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</si>
  <si>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</si>
  <si>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</si>
  <si>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</si>
  <si>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</si>
  <si>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</si>
  <si>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</si>
  <si>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</si>
  <si>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</si>
  <si>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</si>
  <si>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</si>
  <si>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</si>
  <si>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</si>
  <si>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</si>
  <si>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</si>
  <si>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</si>
  <si>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</si>
  <si>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</si>
  <si>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</si>
  <si>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</si>
  <si>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</si>
  <si>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</si>
  <si>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</si>
  <si>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</si>
  <si>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</si>
  <si>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</si>
  <si>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</si>
  <si>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</si>
  <si>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</si>
  <si>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</si>
  <si>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</si>
  <si>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</si>
  <si>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</si>
  <si>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上富田町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</si>
  <si>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</si>
  <si>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</si>
  <si>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</si>
  <si>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</si>
  <si>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</si>
  <si>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</si>
  <si>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</si>
  <si>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</si>
  <si>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</si>
  <si>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</si>
  <si>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</si>
  <si>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</si>
  <si>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</si>
  <si>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</si>
  <si>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</si>
  <si>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</si>
  <si>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当事業の着手時に埋設した管渠で現在26年を経過しているが、管渠の耐用年数が50年であることを考えると、老朽化による管渠改善・更新は現時点において必要ないものと思われる。しかしながら、老朽化は避けられないものであるため、処理施設・設備等を含めた総合的な維持管理計画の策定や改築・更新に係る財源の確保が今後の課題である。</t>
    <phoneticPr fontId="4"/>
  </si>
  <si>
    <t>①について、100％を超えているが、一般会計補助金に依存しているため使用料収入の増加が課題である。②について、欠損金は発生していない。安定した使用料収入の確保に取り組む必要がある。③について、当該数値は100％以上となっているが、現金の多くは法適用前の基金の積立による現金であり、償還元金等に使用できるものではない。④について、当該数値は0％となっている。償還金に要する額を一般会計が負担している状況である。⑤について、使用料収入で賄わなければならない経費は回収できている。しかし、将来的な維持管理費の増加が考えられるため、安定した使用料収入の確保が課題となる。⑥について、類似団体値より低くなっているが、将来必要となる維持管理費等の削減、投資の効率化に取り組むことが課題である。⑦について、類似団体と比較してもあまり大きな差はなく平均的な数値となっている。施設の増改築にあたっては将来の汚水処理人口の減少等を踏まえ適切な施設規模を検討していく必要がある。⑧について、安定した使用料収入の確保と公共水域の水質保全のため、地域にあった処理方法の検討、水洗化促進の啓発が課題である。　　　　　　　　　　　　　　　　　　　　</t>
    <rPh sb="11" eb="12">
      <t>コ</t>
    </rPh>
    <rPh sb="26" eb="28">
      <t>イゾン</t>
    </rPh>
    <phoneticPr fontId="4"/>
  </si>
  <si>
    <t>公共下水道事業は、平成10年度から着手し、上富田浄化センターが完成した平成19年度に供用開始となった。令和5年度には、公営企業法を適用し企業会計となった。　　　　　　　　　　　　　　　　　　　　　　　同年に、事業計画の見直し計画面積を縮小させた。全体面積138haに対し、整備済面積が119haとなった。町の財政負担や将来の処理人口の減少等を勘案し、下水道事業の持続に向けた取り組みを行っている。また、今後の課題として下水道接続率の向上があげられる。</t>
    <rPh sb="112" eb="116">
      <t>ケイカクメンセキ</t>
    </rPh>
    <rPh sb="117" eb="119">
      <t>シュクショウ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</si>
</sst>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052-4956-ADB0-206F1CCD4B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0.57999999999999996</c:v>
                </c:pt>
              </c:numCache>
            </c:numRef>
          </c:val>
          <c:smooth val="0"/>
          <c:extLst>
            <c:ext xmlns:c16="http://schemas.microsoft.com/office/drawing/2014/chart" uri="{C3380CC4-5D6E-409C-BE32-E72D297353CC}">
              <c16:uniqueId val="{00000001-D052-4956-ADB0-206F1CCD4B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44.36</c:v>
                </c:pt>
              </c:numCache>
            </c:numRef>
          </c:val>
          <c:extLst>
            <c:ext xmlns:c16="http://schemas.microsoft.com/office/drawing/2014/chart" uri="{C3380CC4-5D6E-409C-BE32-E72D297353CC}">
              <c16:uniqueId val="{00000000-F116-4301-8DCE-F522457EBE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49.28</c:v>
                </c:pt>
              </c:numCache>
            </c:numRef>
          </c:val>
          <c:smooth val="0"/>
          <c:extLst>
            <c:ext xmlns:c16="http://schemas.microsoft.com/office/drawing/2014/chart" uri="{C3380CC4-5D6E-409C-BE32-E72D297353CC}">
              <c16:uniqueId val="{00000001-F116-4301-8DCE-F522457EBE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54.07</c:v>
                </c:pt>
              </c:numCache>
            </c:numRef>
          </c:val>
          <c:extLst>
            <c:ext xmlns:c16="http://schemas.microsoft.com/office/drawing/2014/chart" uri="{C3380CC4-5D6E-409C-BE32-E72D297353CC}">
              <c16:uniqueId val="{00000000-EDF2-4A55-B5D3-E3C8259287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79.7</c:v>
                </c:pt>
              </c:numCache>
            </c:numRef>
          </c:val>
          <c:smooth val="0"/>
          <c:extLst>
            <c:ext xmlns:c16="http://schemas.microsoft.com/office/drawing/2014/chart" uri="{C3380CC4-5D6E-409C-BE32-E72D297353CC}">
              <c16:uniqueId val="{00000001-EDF2-4A55-B5D3-E3C8259287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106.14</c:v>
                </c:pt>
              </c:numCache>
            </c:numRef>
          </c:val>
          <c:extLst>
            <c:ext xmlns:c16="http://schemas.microsoft.com/office/drawing/2014/chart" uri="{C3380CC4-5D6E-409C-BE32-E72D297353CC}">
              <c16:uniqueId val="{00000000-7F88-4C79-9CFC-5D908FA5C4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106.87</c:v>
                </c:pt>
              </c:numCache>
            </c:numRef>
          </c:val>
          <c:smooth val="0"/>
          <c:extLst>
            <c:ext xmlns:c16="http://schemas.microsoft.com/office/drawing/2014/chart" uri="{C3380CC4-5D6E-409C-BE32-E72D297353CC}">
              <c16:uniqueId val="{00000001-7F88-4C79-9CFC-5D908FA5C4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3.99</c:v>
                </c:pt>
              </c:numCache>
            </c:numRef>
          </c:val>
          <c:extLst>
            <c:ext xmlns:c16="http://schemas.microsoft.com/office/drawing/2014/chart" uri="{C3380CC4-5D6E-409C-BE32-E72D297353CC}">
              <c16:uniqueId val="{00000000-876E-4496-993D-C357926FE2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17.05</c:v>
                </c:pt>
              </c:numCache>
            </c:numRef>
          </c:val>
          <c:smooth val="0"/>
          <c:extLst>
            <c:ext xmlns:c16="http://schemas.microsoft.com/office/drawing/2014/chart" uri="{C3380CC4-5D6E-409C-BE32-E72D297353CC}">
              <c16:uniqueId val="{00000001-876E-4496-993D-C357926FE2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AC4-4D02-B9DF-85C8C150CA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0.22</c:v>
                </c:pt>
              </c:numCache>
            </c:numRef>
          </c:val>
          <c:smooth val="0"/>
          <c:extLst>
            <c:ext xmlns:c16="http://schemas.microsoft.com/office/drawing/2014/chart" uri="{C3380CC4-5D6E-409C-BE32-E72D297353CC}">
              <c16:uniqueId val="{00000001-EAC4-4D02-B9DF-85C8C150CA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06-4A9A-B276-35EAEDF6FE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21.73</c:v>
                </c:pt>
              </c:numCache>
            </c:numRef>
          </c:val>
          <c:smooth val="0"/>
          <c:extLst>
            <c:ext xmlns:c16="http://schemas.microsoft.com/office/drawing/2014/chart" uri="{C3380CC4-5D6E-409C-BE32-E72D297353CC}">
              <c16:uniqueId val="{00000001-0806-4A9A-B276-35EAEDF6FE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320.18</c:v>
                </c:pt>
              </c:numCache>
            </c:numRef>
          </c:val>
          <c:extLst>
            <c:ext xmlns:c16="http://schemas.microsoft.com/office/drawing/2014/chart" uri="{C3380CC4-5D6E-409C-BE32-E72D297353CC}">
              <c16:uniqueId val="{00000000-43B1-44C9-873F-524F011104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62.37</c:v>
                </c:pt>
              </c:numCache>
            </c:numRef>
          </c:val>
          <c:smooth val="0"/>
          <c:extLst>
            <c:ext xmlns:c16="http://schemas.microsoft.com/office/drawing/2014/chart" uri="{C3380CC4-5D6E-409C-BE32-E72D297353CC}">
              <c16:uniqueId val="{00000001-43B1-44C9-873F-524F011104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4D4-4C6E-BC2C-BF017C9867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1042.77</c:v>
                </c:pt>
              </c:numCache>
            </c:numRef>
          </c:val>
          <c:smooth val="0"/>
          <c:extLst>
            <c:ext xmlns:c16="http://schemas.microsoft.com/office/drawing/2014/chart" uri="{C3380CC4-5D6E-409C-BE32-E72D297353CC}">
              <c16:uniqueId val="{00000001-74D4-4C6E-BC2C-BF017C9867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107.64</c:v>
                </c:pt>
              </c:numCache>
            </c:numRef>
          </c:val>
          <c:extLst>
            <c:ext xmlns:c16="http://schemas.microsoft.com/office/drawing/2014/chart" uri="{C3380CC4-5D6E-409C-BE32-E72D297353CC}">
              <c16:uniqueId val="{00000000-9C32-4F3B-A14B-30176EA0DE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84.48</c:v>
                </c:pt>
              </c:numCache>
            </c:numRef>
          </c:val>
          <c:smooth val="0"/>
          <c:extLst>
            <c:ext xmlns:c16="http://schemas.microsoft.com/office/drawing/2014/chart" uri="{C3380CC4-5D6E-409C-BE32-E72D297353CC}">
              <c16:uniqueId val="{00000001-9C32-4F3B-A14B-30176EA0DE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140.94999999999999</c:v>
                </c:pt>
              </c:numCache>
            </c:numRef>
          </c:val>
          <c:extLst>
            <c:ext xmlns:c16="http://schemas.microsoft.com/office/drawing/2014/chart" uri="{C3380CC4-5D6E-409C-BE32-E72D297353CC}">
              <c16:uniqueId val="{00000000-D519-4DD6-B766-C9D5C5C20C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187.11</c:v>
                </c:pt>
              </c:numCache>
            </c:numRef>
          </c:val>
          <c:smooth val="0"/>
          <c:extLst>
            <c:ext xmlns:c16="http://schemas.microsoft.com/office/drawing/2014/chart" uri="{C3380CC4-5D6E-409C-BE32-E72D297353CC}">
              <c16:uniqueId val="{00000001-D519-4DD6-B766-C9D5C5C20C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8" zoomScaleNormal="100" workbookViewId="0">
      <selection activeCell="CC76" sqref="CC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和歌山県　上富田町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65" t="str">
        <f>データ!$M$6</f>
        <v>非設置</v>
      </c>
      <c r="AE8" s="65"/>
      <c r="AF8" s="65"/>
      <c r="AG8" s="65"/>
      <c r="AH8" s="65"/>
      <c r="AI8" s="65"/>
      <c r="AJ8" s="65"/>
      <c r="AK8" s="3"/>
      <c r="AL8" s="45">
        <f>データ!S6</f>
        <v>15720</v>
      </c>
      <c r="AM8" s="45"/>
      <c r="AN8" s="45"/>
      <c r="AO8" s="45"/>
      <c r="AP8" s="45"/>
      <c r="AQ8" s="45"/>
      <c r="AR8" s="45"/>
      <c r="AS8" s="45"/>
      <c r="AT8" s="44">
        <f>データ!T6</f>
        <v>57.37</v>
      </c>
      <c r="AU8" s="44"/>
      <c r="AV8" s="44"/>
      <c r="AW8" s="44"/>
      <c r="AX8" s="44"/>
      <c r="AY8" s="44"/>
      <c r="AZ8" s="44"/>
      <c r="BA8" s="44"/>
      <c r="BB8" s="44">
        <f>データ!U6</f>
        <v>274.01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65.23</v>
      </c>
      <c r="J10" s="44"/>
      <c r="K10" s="44"/>
      <c r="L10" s="44"/>
      <c r="M10" s="44"/>
      <c r="N10" s="44"/>
      <c r="O10" s="44"/>
      <c r="P10" s="44">
        <f>データ!P6</f>
        <v>29.01</v>
      </c>
      <c r="Q10" s="44"/>
      <c r="R10" s="44"/>
      <c r="S10" s="44"/>
      <c r="T10" s="44"/>
      <c r="U10" s="44"/>
      <c r="V10" s="44"/>
      <c r="W10" s="44">
        <f>データ!Q6</f>
        <v>110.52</v>
      </c>
      <c r="X10" s="44"/>
      <c r="Y10" s="44"/>
      <c r="Z10" s="44"/>
      <c r="AA10" s="44"/>
      <c r="AB10" s="44"/>
      <c r="AC10" s="44"/>
      <c r="AD10" s="45">
        <f>データ!R6</f>
        <v>3157</v>
      </c>
      <c r="AE10" s="45"/>
      <c r="AF10" s="45"/>
      <c r="AG10" s="45"/>
      <c r="AH10" s="45"/>
      <c r="AI10" s="45"/>
      <c r="AJ10" s="45"/>
      <c r="AK10" s="2"/>
      <c r="AL10" s="45">
        <f>データ!V6</f>
        <v>4542</v>
      </c>
      <c r="AM10" s="45"/>
      <c r="AN10" s="45"/>
      <c r="AO10" s="45"/>
      <c r="AP10" s="45"/>
      <c r="AQ10" s="45"/>
      <c r="AR10" s="45"/>
      <c r="AS10" s="45"/>
      <c r="AT10" s="44">
        <f>データ!W6</f>
        <v>1.19</v>
      </c>
      <c r="AU10" s="44"/>
      <c r="AV10" s="44"/>
      <c r="AW10" s="44"/>
      <c r="AX10" s="44"/>
      <c r="AY10" s="44"/>
      <c r="AZ10" s="44"/>
      <c r="BA10" s="44"/>
      <c r="BB10" s="44">
        <f>データ!X6</f>
        <v>3816.81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Dvx4CgbPeSR5D+UcOyjGlm5gLVPgmPR37dtxmfT2Z8H/KKtIPeWfTm7ir+CwAv+NSf0kMvOSSIcTPrBWvz2yg==" saltValue="G5BjF9jYnDE1VZKAhOVx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304042</v>
      </c>
      <c r="D6" s="19">
        <f t="shared" si="3"/>
        <v>46</v>
      </c>
      <c r="E6" s="19">
        <f t="shared" si="3"/>
        <v>17</v>
      </c>
      <c r="F6" s="19">
        <f t="shared" si="3"/>
        <v>1</v>
      </c>
      <c r="G6" s="19">
        <f t="shared" si="3"/>
        <v>0</v>
      </c>
      <c r="H6" s="19" t="str">
        <f t="shared" si="3"/>
        <v>和歌山県　上富田町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65.23</v>
      </c>
      <c r="P6" s="20">
        <f t="shared" si="3"/>
        <v>29.01</v>
      </c>
      <c r="Q6" s="20">
        <f t="shared" si="3"/>
        <v>110.52</v>
      </c>
      <c r="R6" s="20">
        <f t="shared" si="3"/>
        <v>3157</v>
      </c>
      <c r="S6" s="20">
        <f t="shared" si="3"/>
        <v>15720</v>
      </c>
      <c r="T6" s="20">
        <f t="shared" si="3"/>
        <v>57.37</v>
      </c>
      <c r="U6" s="20">
        <f t="shared" si="3"/>
        <v>274.01</v>
      </c>
      <c r="V6" s="20">
        <f t="shared" si="3"/>
        <v>4542</v>
      </c>
      <c r="W6" s="20">
        <f t="shared" si="3"/>
        <v>1.19</v>
      </c>
      <c r="X6" s="20">
        <f t="shared" si="3"/>
        <v>3816.81</v>
      </c>
      <c r="Y6" s="21" t="str">
        <f>IF(Y7="",NA(),Y7)</f>
        <v>-</v>
      </c>
      <c r="Z6" s="21" t="str">
        <f t="shared" ref="Z6:AH6" si="4">IF(Z7="",NA(),Z7)</f>
        <v>-</v>
      </c>
      <c r="AA6" s="21" t="str">
        <f t="shared" si="4"/>
        <v>-</v>
      </c>
      <c r="AB6" s="21" t="str">
        <f t="shared" si="4"/>
        <v>-</v>
      </c>
      <c r="AC6" s="21">
        <f t="shared" si="4"/>
        <v>106.14</v>
      </c>
      <c r="AD6" s="21" t="str">
        <f t="shared" si="4"/>
        <v>-</v>
      </c>
      <c r="AE6" s="21" t="str">
        <f t="shared" si="4"/>
        <v>-</v>
      </c>
      <c r="AF6" s="21" t="str">
        <f t="shared" si="4"/>
        <v>-</v>
      </c>
      <c r="AG6" s="21" t="str">
        <f t="shared" si="4"/>
        <v>-</v>
      </c>
      <c r="AH6" s="21">
        <f t="shared" si="4"/>
        <v>106.87</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21.73</v>
      </c>
      <c r="AT6" s="20" t="str">
        <f>IF(AT7="","",IF(AT7="-","【-】","【"&amp;SUBSTITUTE(TEXT(AT7,"#,##0.00"),"-","△")&amp;"】"))</f>
        <v>【3.03】</v>
      </c>
      <c r="AU6" s="21" t="str">
        <f>IF(AU7="",NA(),AU7)</f>
        <v>-</v>
      </c>
      <c r="AV6" s="21" t="str">
        <f t="shared" ref="AV6:BD6" si="6">IF(AV7="",NA(),AV7)</f>
        <v>-</v>
      </c>
      <c r="AW6" s="21" t="str">
        <f t="shared" si="6"/>
        <v>-</v>
      </c>
      <c r="AX6" s="21" t="str">
        <f t="shared" si="6"/>
        <v>-</v>
      </c>
      <c r="AY6" s="21">
        <f t="shared" si="6"/>
        <v>320.18</v>
      </c>
      <c r="AZ6" s="21" t="str">
        <f t="shared" si="6"/>
        <v>-</v>
      </c>
      <c r="BA6" s="21" t="str">
        <f t="shared" si="6"/>
        <v>-</v>
      </c>
      <c r="BB6" s="21" t="str">
        <f t="shared" si="6"/>
        <v>-</v>
      </c>
      <c r="BC6" s="21" t="str">
        <f t="shared" si="6"/>
        <v>-</v>
      </c>
      <c r="BD6" s="21">
        <f t="shared" si="6"/>
        <v>62.37</v>
      </c>
      <c r="BE6" s="20" t="str">
        <f>IF(BE7="","",IF(BE7="-","【-】","【"&amp;SUBSTITUTE(TEXT(BE7,"#,##0.00"),"-","△")&amp;"】"))</f>
        <v>【78.43】</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1042.77</v>
      </c>
      <c r="BP6" s="20" t="str">
        <f>IF(BP7="","",IF(BP7="-","【-】","【"&amp;SUBSTITUTE(TEXT(BP7,"#,##0.00"),"-","△")&amp;"】"))</f>
        <v>【630.82】</v>
      </c>
      <c r="BQ6" s="21" t="str">
        <f>IF(BQ7="",NA(),BQ7)</f>
        <v>-</v>
      </c>
      <c r="BR6" s="21" t="str">
        <f t="shared" ref="BR6:BZ6" si="8">IF(BR7="",NA(),BR7)</f>
        <v>-</v>
      </c>
      <c r="BS6" s="21" t="str">
        <f t="shared" si="8"/>
        <v>-</v>
      </c>
      <c r="BT6" s="21" t="str">
        <f t="shared" si="8"/>
        <v>-</v>
      </c>
      <c r="BU6" s="21">
        <f t="shared" si="8"/>
        <v>107.64</v>
      </c>
      <c r="BV6" s="21" t="str">
        <f t="shared" si="8"/>
        <v>-</v>
      </c>
      <c r="BW6" s="21" t="str">
        <f t="shared" si="8"/>
        <v>-</v>
      </c>
      <c r="BX6" s="21" t="str">
        <f t="shared" si="8"/>
        <v>-</v>
      </c>
      <c r="BY6" s="21" t="str">
        <f t="shared" si="8"/>
        <v>-</v>
      </c>
      <c r="BZ6" s="21">
        <f t="shared" si="8"/>
        <v>84.48</v>
      </c>
      <c r="CA6" s="20" t="str">
        <f>IF(CA7="","",IF(CA7="-","【-】","【"&amp;SUBSTITUTE(TEXT(CA7,"#,##0.00"),"-","△")&amp;"】"))</f>
        <v>【97.81】</v>
      </c>
      <c r="CB6" s="21" t="str">
        <f>IF(CB7="",NA(),CB7)</f>
        <v>-</v>
      </c>
      <c r="CC6" s="21" t="str">
        <f t="shared" ref="CC6:CK6" si="9">IF(CC7="",NA(),CC7)</f>
        <v>-</v>
      </c>
      <c r="CD6" s="21" t="str">
        <f t="shared" si="9"/>
        <v>-</v>
      </c>
      <c r="CE6" s="21" t="str">
        <f t="shared" si="9"/>
        <v>-</v>
      </c>
      <c r="CF6" s="21">
        <f t="shared" si="9"/>
        <v>140.94999999999999</v>
      </c>
      <c r="CG6" s="21" t="str">
        <f t="shared" si="9"/>
        <v>-</v>
      </c>
      <c r="CH6" s="21" t="str">
        <f t="shared" si="9"/>
        <v>-</v>
      </c>
      <c r="CI6" s="21" t="str">
        <f t="shared" si="9"/>
        <v>-</v>
      </c>
      <c r="CJ6" s="21" t="str">
        <f t="shared" si="9"/>
        <v>-</v>
      </c>
      <c r="CK6" s="21">
        <f t="shared" si="9"/>
        <v>187.11</v>
      </c>
      <c r="CL6" s="20" t="str">
        <f>IF(CL7="","",IF(CL7="-","【-】","【"&amp;SUBSTITUTE(TEXT(CL7,"#,##0.00"),"-","△")&amp;"】"))</f>
        <v>【138.75】</v>
      </c>
      <c r="CM6" s="21" t="str">
        <f>IF(CM7="",NA(),CM7)</f>
        <v>-</v>
      </c>
      <c r="CN6" s="21" t="str">
        <f t="shared" ref="CN6:CV6" si="10">IF(CN7="",NA(),CN7)</f>
        <v>-</v>
      </c>
      <c r="CO6" s="21" t="str">
        <f t="shared" si="10"/>
        <v>-</v>
      </c>
      <c r="CP6" s="21" t="str">
        <f t="shared" si="10"/>
        <v>-</v>
      </c>
      <c r="CQ6" s="21">
        <f t="shared" si="10"/>
        <v>44.36</v>
      </c>
      <c r="CR6" s="21" t="str">
        <f t="shared" si="10"/>
        <v>-</v>
      </c>
      <c r="CS6" s="21" t="str">
        <f t="shared" si="10"/>
        <v>-</v>
      </c>
      <c r="CT6" s="21" t="str">
        <f t="shared" si="10"/>
        <v>-</v>
      </c>
      <c r="CU6" s="21" t="str">
        <f t="shared" si="10"/>
        <v>-</v>
      </c>
      <c r="CV6" s="21">
        <f t="shared" si="10"/>
        <v>49.28</v>
      </c>
      <c r="CW6" s="20" t="str">
        <f>IF(CW7="","",IF(CW7="-","【-】","【"&amp;SUBSTITUTE(TEXT(CW7,"#,##0.00"),"-","△")&amp;"】"))</f>
        <v>【58.94】</v>
      </c>
      <c r="CX6" s="21" t="str">
        <f>IF(CX7="",NA(),CX7)</f>
        <v>-</v>
      </c>
      <c r="CY6" s="21" t="str">
        <f t="shared" ref="CY6:DG6" si="11">IF(CY7="",NA(),CY7)</f>
        <v>-</v>
      </c>
      <c r="CZ6" s="21" t="str">
        <f t="shared" si="11"/>
        <v>-</v>
      </c>
      <c r="DA6" s="21" t="str">
        <f t="shared" si="11"/>
        <v>-</v>
      </c>
      <c r="DB6" s="21">
        <f t="shared" si="11"/>
        <v>54.07</v>
      </c>
      <c r="DC6" s="21" t="str">
        <f t="shared" si="11"/>
        <v>-</v>
      </c>
      <c r="DD6" s="21" t="str">
        <f t="shared" si="11"/>
        <v>-</v>
      </c>
      <c r="DE6" s="21" t="str">
        <f t="shared" si="11"/>
        <v>-</v>
      </c>
      <c r="DF6" s="21" t="str">
        <f t="shared" si="11"/>
        <v>-</v>
      </c>
      <c r="DG6" s="21">
        <f t="shared" si="11"/>
        <v>79.7</v>
      </c>
      <c r="DH6" s="20" t="str">
        <f>IF(DH7="","",IF(DH7="-","【-】","【"&amp;SUBSTITUTE(TEXT(DH7,"#,##0.00"),"-","△")&amp;"】"))</f>
        <v>【95.91】</v>
      </c>
      <c r="DI6" s="21" t="str">
        <f>IF(DI7="",NA(),DI7)</f>
        <v>-</v>
      </c>
      <c r="DJ6" s="21" t="str">
        <f t="shared" ref="DJ6:DR6" si="12">IF(DJ7="",NA(),DJ7)</f>
        <v>-</v>
      </c>
      <c r="DK6" s="21" t="str">
        <f t="shared" si="12"/>
        <v>-</v>
      </c>
      <c r="DL6" s="21" t="str">
        <f t="shared" si="12"/>
        <v>-</v>
      </c>
      <c r="DM6" s="21">
        <f t="shared" si="12"/>
        <v>3.99</v>
      </c>
      <c r="DN6" s="21" t="str">
        <f t="shared" si="12"/>
        <v>-</v>
      </c>
      <c r="DO6" s="21" t="str">
        <f t="shared" si="12"/>
        <v>-</v>
      </c>
      <c r="DP6" s="21" t="str">
        <f t="shared" si="12"/>
        <v>-</v>
      </c>
      <c r="DQ6" s="21" t="str">
        <f t="shared" si="12"/>
        <v>-</v>
      </c>
      <c r="DR6" s="21">
        <f t="shared" si="12"/>
        <v>17.05</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0.22</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0.57999999999999996</v>
      </c>
      <c r="EO6" s="20" t="str">
        <f>IF(EO7="","",IF(EO7="-","【-】","【"&amp;SUBSTITUTE(TEXT(EO7,"#,##0.00"),"-","△")&amp;"】"))</f>
        <v>【0.22】</v>
      </c>
    </row>
    <row r="7" spans="1:148" s="22" customFormat="1" x14ac:dyDescent="0.15">
      <c r="A7" s="14"/>
      <c r="B7" s="23">
        <v>2023</v>
      </c>
      <c r="C7" s="23">
        <v>304042</v>
      </c>
      <c r="D7" s="23">
        <v>46</v>
      </c>
      <c r="E7" s="23">
        <v>17</v>
      </c>
      <c r="F7" s="23">
        <v>1</v>
      </c>
      <c r="G7" s="23">
        <v>0</v>
      </c>
      <c r="H7" s="23" t="s">
        <v>96</v>
      </c>
      <c r="I7" s="23" t="s">
        <v>97</v>
      </c>
      <c r="J7" s="23" t="s">
        <v>98</v>
      </c>
      <c r="K7" s="23" t="s">
        <v>99</v>
      </c>
      <c r="L7" s="23" t="s">
        <v>100</v>
      </c>
      <c r="M7" s="23" t="s">
        <v>101</v>
      </c>
      <c r="N7" s="24" t="s">
        <v>102</v>
      </c>
      <c r="O7" s="24">
        <v>65.23</v>
      </c>
      <c r="P7" s="24">
        <v>29.01</v>
      </c>
      <c r="Q7" s="24">
        <v>110.52</v>
      </c>
      <c r="R7" s="24">
        <v>3157</v>
      </c>
      <c r="S7" s="24">
        <v>15720</v>
      </c>
      <c r="T7" s="24">
        <v>57.37</v>
      </c>
      <c r="U7" s="24">
        <v>274.01</v>
      </c>
      <c r="V7" s="24">
        <v>4542</v>
      </c>
      <c r="W7" s="24">
        <v>1.19</v>
      </c>
      <c r="X7" s="24">
        <v>3816.81</v>
      </c>
      <c r="Y7" s="24" t="s">
        <v>102</v>
      </c>
      <c r="Z7" s="24" t="s">
        <v>102</v>
      </c>
      <c r="AA7" s="24" t="s">
        <v>102</v>
      </c>
      <c r="AB7" s="24" t="s">
        <v>102</v>
      </c>
      <c r="AC7" s="24">
        <v>106.14</v>
      </c>
      <c r="AD7" s="24" t="s">
        <v>102</v>
      </c>
      <c r="AE7" s="24" t="s">
        <v>102</v>
      </c>
      <c r="AF7" s="24" t="s">
        <v>102</v>
      </c>
      <c r="AG7" s="24" t="s">
        <v>102</v>
      </c>
      <c r="AH7" s="24">
        <v>106.87</v>
      </c>
      <c r="AI7" s="24">
        <v>105.91</v>
      </c>
      <c r="AJ7" s="24" t="s">
        <v>102</v>
      </c>
      <c r="AK7" s="24" t="s">
        <v>102</v>
      </c>
      <c r="AL7" s="24" t="s">
        <v>102</v>
      </c>
      <c r="AM7" s="24" t="s">
        <v>102</v>
      </c>
      <c r="AN7" s="24">
        <v>0</v>
      </c>
      <c r="AO7" s="24" t="s">
        <v>102</v>
      </c>
      <c r="AP7" s="24" t="s">
        <v>102</v>
      </c>
      <c r="AQ7" s="24" t="s">
        <v>102</v>
      </c>
      <c r="AR7" s="24" t="s">
        <v>102</v>
      </c>
      <c r="AS7" s="24">
        <v>21.73</v>
      </c>
      <c r="AT7" s="24">
        <v>3.03</v>
      </c>
      <c r="AU7" s="24" t="s">
        <v>102</v>
      </c>
      <c r="AV7" s="24" t="s">
        <v>102</v>
      </c>
      <c r="AW7" s="24" t="s">
        <v>102</v>
      </c>
      <c r="AX7" s="24" t="s">
        <v>102</v>
      </c>
      <c r="AY7" s="24">
        <v>320.18</v>
      </c>
      <c r="AZ7" s="24" t="s">
        <v>102</v>
      </c>
      <c r="BA7" s="24" t="s">
        <v>102</v>
      </c>
      <c r="BB7" s="24" t="s">
        <v>102</v>
      </c>
      <c r="BC7" s="24" t="s">
        <v>102</v>
      </c>
      <c r="BD7" s="24">
        <v>62.37</v>
      </c>
      <c r="BE7" s="24">
        <v>78.430000000000007</v>
      </c>
      <c r="BF7" s="24" t="s">
        <v>102</v>
      </c>
      <c r="BG7" s="24" t="s">
        <v>102</v>
      </c>
      <c r="BH7" s="24" t="s">
        <v>102</v>
      </c>
      <c r="BI7" s="24" t="s">
        <v>102</v>
      </c>
      <c r="BJ7" s="24">
        <v>0</v>
      </c>
      <c r="BK7" s="24" t="s">
        <v>102</v>
      </c>
      <c r="BL7" s="24" t="s">
        <v>102</v>
      </c>
      <c r="BM7" s="24" t="s">
        <v>102</v>
      </c>
      <c r="BN7" s="24" t="s">
        <v>102</v>
      </c>
      <c r="BO7" s="24">
        <v>1042.77</v>
      </c>
      <c r="BP7" s="24">
        <v>630.82000000000005</v>
      </c>
      <c r="BQ7" s="24" t="s">
        <v>102</v>
      </c>
      <c r="BR7" s="24" t="s">
        <v>102</v>
      </c>
      <c r="BS7" s="24" t="s">
        <v>102</v>
      </c>
      <c r="BT7" s="24" t="s">
        <v>102</v>
      </c>
      <c r="BU7" s="24">
        <v>107.64</v>
      </c>
      <c r="BV7" s="24" t="s">
        <v>102</v>
      </c>
      <c r="BW7" s="24" t="s">
        <v>102</v>
      </c>
      <c r="BX7" s="24" t="s">
        <v>102</v>
      </c>
      <c r="BY7" s="24" t="s">
        <v>102</v>
      </c>
      <c r="BZ7" s="24">
        <v>84.48</v>
      </c>
      <c r="CA7" s="24">
        <v>97.81</v>
      </c>
      <c r="CB7" s="24" t="s">
        <v>102</v>
      </c>
      <c r="CC7" s="24" t="s">
        <v>102</v>
      </c>
      <c r="CD7" s="24" t="s">
        <v>102</v>
      </c>
      <c r="CE7" s="24" t="s">
        <v>102</v>
      </c>
      <c r="CF7" s="24">
        <v>140.94999999999999</v>
      </c>
      <c r="CG7" s="24" t="s">
        <v>102</v>
      </c>
      <c r="CH7" s="24" t="s">
        <v>102</v>
      </c>
      <c r="CI7" s="24" t="s">
        <v>102</v>
      </c>
      <c r="CJ7" s="24" t="s">
        <v>102</v>
      </c>
      <c r="CK7" s="24">
        <v>187.11</v>
      </c>
      <c r="CL7" s="24">
        <v>138.75</v>
      </c>
      <c r="CM7" s="24" t="s">
        <v>102</v>
      </c>
      <c r="CN7" s="24" t="s">
        <v>102</v>
      </c>
      <c r="CO7" s="24" t="s">
        <v>102</v>
      </c>
      <c r="CP7" s="24" t="s">
        <v>102</v>
      </c>
      <c r="CQ7" s="24">
        <v>44.36</v>
      </c>
      <c r="CR7" s="24" t="s">
        <v>102</v>
      </c>
      <c r="CS7" s="24" t="s">
        <v>102</v>
      </c>
      <c r="CT7" s="24" t="s">
        <v>102</v>
      </c>
      <c r="CU7" s="24" t="s">
        <v>102</v>
      </c>
      <c r="CV7" s="24">
        <v>49.28</v>
      </c>
      <c r="CW7" s="24">
        <v>58.94</v>
      </c>
      <c r="CX7" s="24" t="s">
        <v>102</v>
      </c>
      <c r="CY7" s="24" t="s">
        <v>102</v>
      </c>
      <c r="CZ7" s="24" t="s">
        <v>102</v>
      </c>
      <c r="DA7" s="24" t="s">
        <v>102</v>
      </c>
      <c r="DB7" s="24">
        <v>54.07</v>
      </c>
      <c r="DC7" s="24" t="s">
        <v>102</v>
      </c>
      <c r="DD7" s="24" t="s">
        <v>102</v>
      </c>
      <c r="DE7" s="24" t="s">
        <v>102</v>
      </c>
      <c r="DF7" s="24" t="s">
        <v>102</v>
      </c>
      <c r="DG7" s="24">
        <v>79.7</v>
      </c>
      <c r="DH7" s="24">
        <v>95.91</v>
      </c>
      <c r="DI7" s="24" t="s">
        <v>102</v>
      </c>
      <c r="DJ7" s="24" t="s">
        <v>102</v>
      </c>
      <c r="DK7" s="24" t="s">
        <v>102</v>
      </c>
      <c r="DL7" s="24" t="s">
        <v>102</v>
      </c>
      <c r="DM7" s="24">
        <v>3.99</v>
      </c>
      <c r="DN7" s="24" t="s">
        <v>102</v>
      </c>
      <c r="DO7" s="24" t="s">
        <v>102</v>
      </c>
      <c r="DP7" s="24" t="s">
        <v>102</v>
      </c>
      <c r="DQ7" s="24" t="s">
        <v>102</v>
      </c>
      <c r="DR7" s="24">
        <v>17.05</v>
      </c>
      <c r="DS7" s="24">
        <v>41.09</v>
      </c>
      <c r="DT7" s="24" t="s">
        <v>102</v>
      </c>
      <c r="DU7" s="24" t="s">
        <v>102</v>
      </c>
      <c r="DV7" s="24" t="s">
        <v>102</v>
      </c>
      <c r="DW7" s="24" t="s">
        <v>102</v>
      </c>
      <c r="DX7" s="24">
        <v>0</v>
      </c>
      <c r="DY7" s="24" t="s">
        <v>102</v>
      </c>
      <c r="DZ7" s="24" t="s">
        <v>102</v>
      </c>
      <c r="EA7" s="24" t="s">
        <v>102</v>
      </c>
      <c r="EB7" s="24" t="s">
        <v>102</v>
      </c>
      <c r="EC7" s="24">
        <v>0.22</v>
      </c>
      <c r="ED7" s="24">
        <v>8.68</v>
      </c>
      <c r="EE7" s="24" t="s">
        <v>102</v>
      </c>
      <c r="EF7" s="24" t="s">
        <v>102</v>
      </c>
      <c r="EG7" s="24" t="s">
        <v>102</v>
      </c>
      <c r="EH7" s="24" t="s">
        <v>102</v>
      </c>
      <c r="EI7" s="24">
        <v>0</v>
      </c>
      <c r="EJ7" s="24" t="s">
        <v>102</v>
      </c>
      <c r="EK7" s="24" t="s">
        <v>102</v>
      </c>
      <c r="EL7" s="24" t="s">
        <v>102</v>
      </c>
      <c r="EM7" s="24" t="s">
        <v>102</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赤木 良多</cp:lastModifiedBy>
  <dcterms:created xsi:type="dcterms:W3CDTF">2025-01-24T07:05:14Z</dcterms:created>
  <dcterms:modified xsi:type="dcterms:W3CDTF">2025-01-29T01:29:27Z</dcterms:modified>
  <cp:category/>
</cp:coreProperties>
</file>