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50上下水道課\02業務Ｇ\002上水道\21.経営比較分析、経営戦略、基本計画（水道ビジョン）\2.経営比較分析\R6（R5決算）\"/>
    </mc:Choice>
  </mc:AlternateContent>
  <workbookProtection workbookAlgorithmName="SHA-512" workbookHashValue="CzuIqHe7+Ek0gh7oIcWADwNOMts5a17LVrUJMFRCMT2BRKcrVgYnwlpX320+xFq4Yqlo8EDUWZKSlvjaf2iTnw==" workbookSaltValue="HURGfseHdI6snmg22MGwJQ==" workbookSpinCount="100000" lockStructure="1"/>
  <bookViews>
    <workbookView xWindow="0" yWindow="0" windowWidth="23040" windowHeight="921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<sst xmlns="http://schemas.openxmlformats.org/spreadsheetml/2006/main" count="228" uniqueCount="113">
  <si>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</si>
  <si>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</si>
  <si>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</si>
  <si>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</si>
  <si>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</si>
  <si>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</si>
  <si>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</si>
  <si>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</si>
  <si>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</si>
  <si>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</si>
  <si>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</si>
  <si>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</si>
  <si>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</si>
  <si>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</si>
  <si>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</si>
  <si>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</si>
  <si>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</si>
  <si>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</si>
  <si>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</si>
  <si>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</si>
  <si>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</si>
  <si>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</si>
  <si>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</si>
  <si>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</si>
  <si>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</si>
  <si>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</si>
  <si>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</si>
  <si>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</si>
  <si>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</si>
  <si>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</si>
  <si>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</si>
  <si>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</si>
  <si>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</si>
  <si>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</si>
  <si>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</si>
  <si>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</si>
  <si>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</si>
  <si>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</si>
  <si>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</si>
  <si>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</si>
  <si>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</si>
  <si>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</si>
  <si>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</si>
  <si>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</si>
  <si>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</si>
  <si>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</si>
  <si>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</si>
  <si>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</si>
  <si>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</si>
  <si>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</si>
  <si>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</si>
  <si>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</si>
  <si>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</si>
  <si>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</si>
  <si>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</si>
  <si>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</si>
  <si>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</si>
  <si>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</si>
  <si>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</si>
  <si>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</si>
  <si>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</si>
  <si>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</si>
  <si>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</si>
  <si>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</si>
  <si>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</si>
  <si>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</si>
  <si>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</si>
  <si>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</si>
  <si>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</si>
  <si>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</si>
  <si>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</si>
  <si>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</si>
  <si>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</si>
  <si>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</si>
  <si>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</si>
  <si>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</si>
  <si>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</si>
  <si>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</si>
  <si>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</si>
  <si>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</si>
  <si>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</si>
  <si>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</si>
  <si>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</si>
  <si>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</si>
  <si>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</si>
  <si>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</si>
  <si>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</si>
  <si>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</si>
  <si>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</si>
  <si>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</si>
  <si>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</si>
  <si>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</si>
  <si>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</si>
  <si>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上富田町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</si>
  <si>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</si>
  <si>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</si>
  <si>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</si>
  <si>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</si>
  <si>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</si>
  <si>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</si>
  <si>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</si>
  <si>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</si>
  <si>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</si>
  <si>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</si>
  <si>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</si>
  <si>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</si>
  <si>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</si>
  <si>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</si>
  <si>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</si>
  <si>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</si>
  <si>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①有形固定資産減価償却率は、類似団体平均を上回る水準で推移している。
②管路経年化率は、昨年度より僅かに改善したものの、類似団体平均を上回る水準であった。
当年度は、送配水管の更新工事を実施したことから、③管路更新率は類似団体平均を上回っているものの、１％を下回る状況にある。法定耐用年数を超えて使用している施設や管路が多いことから、計画的な老朽化対策に取り組み、施設の更新及び長寿命化を図る必要がある。</t>
    <phoneticPr fontId="4"/>
  </si>
  <si>
    <t>経常収支比率、料金回収率ともに100％を超えており、現状は健全な経営状況にあるといえる。しかし、有形固定資産減価償却率及び管路経年化率は、類似団体平均よりも高い状態となっており、管路・施設の老朽化が進んでいる。今後、昭和40年代に敷設された管路の更新時期が集中して到来するため、計画的な更新を行う必要がある。
また、今後の人口減少による給水収益の低下及び老朽施設の更新費用の増加により、将来的に経営状況が急速に悪化することも考えられる。
これらのことから、今後は、令和２年度に策定した水道ビジョンをふまえ、水需要の見通しなども考慮したうえで施設や管路の計画的な更新や修繕を行うとともに、それらの財源を確保しながら、中長期的視点での事業運営を行っていくことが必要となる。</t>
    <rPh sb="146" eb="147">
      <t>オコナ</t>
    </rPh>
    <phoneticPr fontId="4"/>
  </si>
  <si>
    <t>①経常収支比率⑤料金回収率は、類似団体平均を上回り、100％を超える高い水準で推移している。当年度は、経常費用の減少によって両者とも比率が改善している。
③流動比率は、昨年度より僅かに減少したものの、500％を超える高い水準を維持している。短期的な支払能力は十分にあり、給水に係る費用を給水収益で賄えていることから、経営状態は安定しているといえる。
④企業債残高対給水収益比率は、企業債の発行を抑制しているため、類似団体平均より低い水準で推移している。ただし、今後取り組むべき課題の一つとして、更新時期が到来している施設や管路の更新が挙げられており、計画的に老朽化対策に取り組む必要がある。
⑥給水原価は、類似団体平均を大きく下回る水準で推移している。当年度については、路面復旧費や修繕費などの経費が減少したため、昨年度より低下する結果となった。現状では効率的な給水ができているといえるが、施設の老朽化に伴う維持管理費や修繕費等の負担増が予測されるため、上昇することが懸念される。
⑦施設利用率⑧有収率は、類似団体平均を上回る水準で推移しており、現状は施設の規模や利用状況は適切といえるが、今後、施設の更新を行う際には、将来的な人口の減少を見据えた適切な施設規模を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</si>
</sst>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0.8</c:v>
                </c:pt>
                <c:pt idx="1">
                  <c:v>0</c:v>
                </c:pt>
                <c:pt idx="2" formatCode="#,##0.00;&quot;△&quot;#,##0.00;&quot;-&quot;">
                  <c:v>0.35</c:v>
                </c:pt>
                <c:pt idx="3" formatCode="#,##0.00;&quot;△&quot;#,##0.00;&quot;-&quot;">
                  <c:v>1.76</c:v>
                </c:pt>
                <c:pt idx="4" formatCode="#,##0.00;&quot;△&quot;#,##0.00;&quot;-&quot;">
                  <c:v>0.99</c:v>
                </c:pt>
              </c:numCache>
            </c:numRef>
          </c:val>
          <c:extLst>
            <c:ext xmlns:c16="http://schemas.microsoft.com/office/drawing/2014/chart" uri="{C3380CC4-5D6E-409C-BE32-E72D297353CC}">
              <c16:uniqueId val="{00000000-6EC4-4084-8C99-B52EBEF577A8}"/>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0.52</c:v>
                </c:pt>
                <c:pt idx="1">
                  <c:v>0.53</c:v>
                </c:pt>
                <c:pt idx="2">
                  <c:v>0.48</c:v>
                </c:pt>
                <c:pt idx="3">
                  <c:v>0.5</c:v>
                </c:pt>
                <c:pt idx="4">
                  <c:v>0.41</c:v>
                </c:pt>
              </c:numCache>
            </c:numRef>
          </c:val>
          <c:smooth val="0"/>
          <c:extLst>
            <c:ext xmlns:c16="http://schemas.microsoft.com/office/drawing/2014/chart" uri="{C3380CC4-5D6E-409C-BE32-E72D297353CC}">
              <c16:uniqueId val="{00000001-6EC4-4084-8C99-B52EBEF577A8}"/>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69.14</c:v>
                </c:pt>
                <c:pt idx="1">
                  <c:v>68.95</c:v>
                </c:pt>
                <c:pt idx="2">
                  <c:v>69.459999999999994</c:v>
                </c:pt>
                <c:pt idx="3">
                  <c:v>67.260000000000005</c:v>
                </c:pt>
                <c:pt idx="4">
                  <c:v>65.680000000000007</c:v>
                </c:pt>
              </c:numCache>
            </c:numRef>
          </c:val>
          <c:extLst>
            <c:ext xmlns:c16="http://schemas.microsoft.com/office/drawing/2014/chart" uri="{C3380CC4-5D6E-409C-BE32-E72D297353CC}">
              <c16:uniqueId val="{00000000-C0BE-46AA-B371-50C39CDE12A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55.14</c:v>
                </c:pt>
                <c:pt idx="1">
                  <c:v>55.89</c:v>
                </c:pt>
                <c:pt idx="2">
                  <c:v>55.72</c:v>
                </c:pt>
                <c:pt idx="3">
                  <c:v>55.31</c:v>
                </c:pt>
                <c:pt idx="4">
                  <c:v>55.14</c:v>
                </c:pt>
              </c:numCache>
            </c:numRef>
          </c:val>
          <c:smooth val="0"/>
          <c:extLst>
            <c:ext xmlns:c16="http://schemas.microsoft.com/office/drawing/2014/chart" uri="{C3380CC4-5D6E-409C-BE32-E72D297353CC}">
              <c16:uniqueId val="{00000001-C0BE-46AA-B371-50C39CDE12A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82.98</c:v>
                </c:pt>
                <c:pt idx="1">
                  <c:v>83.26</c:v>
                </c:pt>
                <c:pt idx="2">
                  <c:v>83.45</c:v>
                </c:pt>
                <c:pt idx="3">
                  <c:v>85.41</c:v>
                </c:pt>
                <c:pt idx="4">
                  <c:v>87.5</c:v>
                </c:pt>
              </c:numCache>
            </c:numRef>
          </c:val>
          <c:extLst>
            <c:ext xmlns:c16="http://schemas.microsoft.com/office/drawing/2014/chart" uri="{C3380CC4-5D6E-409C-BE32-E72D297353CC}">
              <c16:uniqueId val="{00000000-2E49-4BF7-BD13-A38338B5AB1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81.39</c:v>
                </c:pt>
                <c:pt idx="1">
                  <c:v>81.27</c:v>
                </c:pt>
                <c:pt idx="2">
                  <c:v>81.260000000000005</c:v>
                </c:pt>
                <c:pt idx="3">
                  <c:v>80.36</c:v>
                </c:pt>
                <c:pt idx="4">
                  <c:v>80.13</c:v>
                </c:pt>
              </c:numCache>
            </c:numRef>
          </c:val>
          <c:smooth val="0"/>
          <c:extLst>
            <c:ext xmlns:c16="http://schemas.microsoft.com/office/drawing/2014/chart" uri="{C3380CC4-5D6E-409C-BE32-E72D297353CC}">
              <c16:uniqueId val="{00000001-2E49-4BF7-BD13-A38338B5AB1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145.61000000000001</c:v>
                </c:pt>
                <c:pt idx="1">
                  <c:v>125.82</c:v>
                </c:pt>
                <c:pt idx="2">
                  <c:v>144.43</c:v>
                </c:pt>
                <c:pt idx="3">
                  <c:v>120.87</c:v>
                </c:pt>
                <c:pt idx="4">
                  <c:v>135.38</c:v>
                </c:pt>
              </c:numCache>
            </c:numRef>
          </c:val>
          <c:extLst>
            <c:ext xmlns:c16="http://schemas.microsoft.com/office/drawing/2014/chart" uri="{C3380CC4-5D6E-409C-BE32-E72D297353CC}">
              <c16:uniqueId val="{00000000-23E4-4555-9571-C10A11DE9D2D}"/>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108.61</c:v>
                </c:pt>
                <c:pt idx="1">
                  <c:v>108.35</c:v>
                </c:pt>
                <c:pt idx="2">
                  <c:v>108.84</c:v>
                </c:pt>
                <c:pt idx="3">
                  <c:v>105.92</c:v>
                </c:pt>
                <c:pt idx="4">
                  <c:v>106.01</c:v>
                </c:pt>
              </c:numCache>
            </c:numRef>
          </c:val>
          <c:smooth val="0"/>
          <c:extLst>
            <c:ext xmlns:c16="http://schemas.microsoft.com/office/drawing/2014/chart" uri="{C3380CC4-5D6E-409C-BE32-E72D297353CC}">
              <c16:uniqueId val="{00000001-23E4-4555-9571-C10A11DE9D2D}"/>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57.54</c:v>
                </c:pt>
                <c:pt idx="1">
                  <c:v>59.6</c:v>
                </c:pt>
                <c:pt idx="2">
                  <c:v>60.8</c:v>
                </c:pt>
                <c:pt idx="3">
                  <c:v>60.21</c:v>
                </c:pt>
                <c:pt idx="4">
                  <c:v>60.45</c:v>
                </c:pt>
              </c:numCache>
            </c:numRef>
          </c:val>
          <c:extLst>
            <c:ext xmlns:c16="http://schemas.microsoft.com/office/drawing/2014/chart" uri="{C3380CC4-5D6E-409C-BE32-E72D297353CC}">
              <c16:uniqueId val="{00000000-C3A3-46E5-B6F3-2DB9FF3D32E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49.92</c:v>
                </c:pt>
                <c:pt idx="1">
                  <c:v>50.63</c:v>
                </c:pt>
                <c:pt idx="2">
                  <c:v>51.29</c:v>
                </c:pt>
                <c:pt idx="3">
                  <c:v>52.2</c:v>
                </c:pt>
                <c:pt idx="4">
                  <c:v>52.7</c:v>
                </c:pt>
              </c:numCache>
            </c:numRef>
          </c:val>
          <c:smooth val="0"/>
          <c:extLst>
            <c:ext xmlns:c16="http://schemas.microsoft.com/office/drawing/2014/chart" uri="{C3380CC4-5D6E-409C-BE32-E72D297353CC}">
              <c16:uniqueId val="{00000001-C3A3-46E5-B6F3-2DB9FF3D32E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15.94</c:v>
                </c:pt>
                <c:pt idx="1">
                  <c:v>16.3</c:v>
                </c:pt>
                <c:pt idx="2">
                  <c:v>26.77</c:v>
                </c:pt>
                <c:pt idx="3">
                  <c:v>25.84</c:v>
                </c:pt>
                <c:pt idx="4">
                  <c:v>25.53</c:v>
                </c:pt>
              </c:numCache>
            </c:numRef>
          </c:val>
          <c:extLst>
            <c:ext xmlns:c16="http://schemas.microsoft.com/office/drawing/2014/chart" uri="{C3380CC4-5D6E-409C-BE32-E72D297353CC}">
              <c16:uniqueId val="{00000000-D6E3-429E-8D98-353E1170A17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16.88</c:v>
                </c:pt>
                <c:pt idx="1">
                  <c:v>18.28</c:v>
                </c:pt>
                <c:pt idx="2">
                  <c:v>19.61</c:v>
                </c:pt>
                <c:pt idx="3">
                  <c:v>20.73</c:v>
                </c:pt>
                <c:pt idx="4">
                  <c:v>22.86</c:v>
                </c:pt>
              </c:numCache>
            </c:numRef>
          </c:val>
          <c:smooth val="0"/>
          <c:extLst>
            <c:ext xmlns:c16="http://schemas.microsoft.com/office/drawing/2014/chart" uri="{C3380CC4-5D6E-409C-BE32-E72D297353CC}">
              <c16:uniqueId val="{00000001-D6E3-429E-8D98-353E1170A17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5D-4588-8042-F74E2EF863B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3.59</c:v>
                </c:pt>
                <c:pt idx="1">
                  <c:v>3.98</c:v>
                </c:pt>
                <c:pt idx="2">
                  <c:v>6.02</c:v>
                </c:pt>
                <c:pt idx="3">
                  <c:v>7.78</c:v>
                </c:pt>
                <c:pt idx="4">
                  <c:v>9.59</c:v>
                </c:pt>
              </c:numCache>
            </c:numRef>
          </c:val>
          <c:smooth val="0"/>
          <c:extLst>
            <c:ext xmlns:c16="http://schemas.microsoft.com/office/drawing/2014/chart" uri="{C3380CC4-5D6E-409C-BE32-E72D297353CC}">
              <c16:uniqueId val="{00000001-E25D-4588-8042-F74E2EF863B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346.8</c:v>
                </c:pt>
                <c:pt idx="1">
                  <c:v>447.17</c:v>
                </c:pt>
                <c:pt idx="2">
                  <c:v>823.29</c:v>
                </c:pt>
                <c:pt idx="3">
                  <c:v>571.46</c:v>
                </c:pt>
                <c:pt idx="4">
                  <c:v>526.24</c:v>
                </c:pt>
              </c:numCache>
            </c:numRef>
          </c:val>
          <c:extLst>
            <c:ext xmlns:c16="http://schemas.microsoft.com/office/drawing/2014/chart" uri="{C3380CC4-5D6E-409C-BE32-E72D297353CC}">
              <c16:uniqueId val="{00000000-0A9E-4A75-9C76-312FB3328E4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379.08</c:v>
                </c:pt>
                <c:pt idx="1">
                  <c:v>367.55</c:v>
                </c:pt>
                <c:pt idx="2">
                  <c:v>378.56</c:v>
                </c:pt>
                <c:pt idx="3">
                  <c:v>364.46</c:v>
                </c:pt>
                <c:pt idx="4">
                  <c:v>338.89</c:v>
                </c:pt>
              </c:numCache>
            </c:numRef>
          </c:val>
          <c:smooth val="0"/>
          <c:extLst>
            <c:ext xmlns:c16="http://schemas.microsoft.com/office/drawing/2014/chart" uri="{C3380CC4-5D6E-409C-BE32-E72D297353CC}">
              <c16:uniqueId val="{00000001-0A9E-4A75-9C76-312FB3328E4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184.12</c:v>
                </c:pt>
                <c:pt idx="1">
                  <c:v>175.96</c:v>
                </c:pt>
                <c:pt idx="2">
                  <c:v>163.95</c:v>
                </c:pt>
                <c:pt idx="3">
                  <c:v>158.16999999999999</c:v>
                </c:pt>
                <c:pt idx="4">
                  <c:v>151.36000000000001</c:v>
                </c:pt>
              </c:numCache>
            </c:numRef>
          </c:val>
          <c:extLst>
            <c:ext xmlns:c16="http://schemas.microsoft.com/office/drawing/2014/chart" uri="{C3380CC4-5D6E-409C-BE32-E72D297353CC}">
              <c16:uniqueId val="{00000000-AEAB-4360-B553-D104552044E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398.98</c:v>
                </c:pt>
                <c:pt idx="1">
                  <c:v>418.68</c:v>
                </c:pt>
                <c:pt idx="2">
                  <c:v>395.68</c:v>
                </c:pt>
                <c:pt idx="3">
                  <c:v>403.72</c:v>
                </c:pt>
                <c:pt idx="4">
                  <c:v>400.21</c:v>
                </c:pt>
              </c:numCache>
            </c:numRef>
          </c:val>
          <c:smooth val="0"/>
          <c:extLst>
            <c:ext xmlns:c16="http://schemas.microsoft.com/office/drawing/2014/chart" uri="{C3380CC4-5D6E-409C-BE32-E72D297353CC}">
              <c16:uniqueId val="{00000001-AEAB-4360-B553-D104552044E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145.63999999999999</c:v>
                </c:pt>
                <c:pt idx="1">
                  <c:v>123.03</c:v>
                </c:pt>
                <c:pt idx="2">
                  <c:v>142.97</c:v>
                </c:pt>
                <c:pt idx="3">
                  <c:v>115.87</c:v>
                </c:pt>
                <c:pt idx="4">
                  <c:v>134.41</c:v>
                </c:pt>
              </c:numCache>
            </c:numRef>
          </c:val>
          <c:extLst>
            <c:ext xmlns:c16="http://schemas.microsoft.com/office/drawing/2014/chart" uri="{C3380CC4-5D6E-409C-BE32-E72D297353CC}">
              <c16:uniqueId val="{00000000-14B7-4F57-BC3D-A0B51EC7BE3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98.64</c:v>
                </c:pt>
                <c:pt idx="1">
                  <c:v>94.78</c:v>
                </c:pt>
                <c:pt idx="2">
                  <c:v>97.59</c:v>
                </c:pt>
                <c:pt idx="3">
                  <c:v>92.17</c:v>
                </c:pt>
                <c:pt idx="4">
                  <c:v>92.83</c:v>
                </c:pt>
              </c:numCache>
            </c:numRef>
          </c:val>
          <c:smooth val="0"/>
          <c:extLst>
            <c:ext xmlns:c16="http://schemas.microsoft.com/office/drawing/2014/chart" uri="{C3380CC4-5D6E-409C-BE32-E72D297353CC}">
              <c16:uniqueId val="{00000001-14B7-4F57-BC3D-A0B51EC7BE3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54.01</c:v>
                </c:pt>
                <c:pt idx="1">
                  <c:v>62.13</c:v>
                </c:pt>
                <c:pt idx="2">
                  <c:v>54.28</c:v>
                </c:pt>
                <c:pt idx="3">
                  <c:v>67.88</c:v>
                </c:pt>
                <c:pt idx="4">
                  <c:v>58.07</c:v>
                </c:pt>
              </c:numCache>
            </c:numRef>
          </c:val>
          <c:extLst>
            <c:ext xmlns:c16="http://schemas.microsoft.com/office/drawing/2014/chart" uri="{C3380CC4-5D6E-409C-BE32-E72D297353CC}">
              <c16:uniqueId val="{00000000-30C1-48C7-88B4-E4B55D12D9E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178.92</c:v>
                </c:pt>
                <c:pt idx="1">
                  <c:v>181.3</c:v>
                </c:pt>
                <c:pt idx="2">
                  <c:v>181.71</c:v>
                </c:pt>
                <c:pt idx="3">
                  <c:v>188.51</c:v>
                </c:pt>
                <c:pt idx="4">
                  <c:v>189.43</c:v>
                </c:pt>
              </c:numCache>
            </c:numRef>
          </c:val>
          <c:smooth val="0"/>
          <c:extLst>
            <c:ext xmlns:c16="http://schemas.microsoft.com/office/drawing/2014/chart" uri="{C3380CC4-5D6E-409C-BE32-E72D297353CC}">
              <c16:uniqueId val="{00000001-30C1-48C7-88B4-E4B55D12D9E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F1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上富田町</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58">
        <f>データ!$R$6</f>
        <v>15720</v>
      </c>
      <c r="AM8" s="58"/>
      <c r="AN8" s="58"/>
      <c r="AO8" s="58"/>
      <c r="AP8" s="58"/>
      <c r="AQ8" s="58"/>
      <c r="AR8" s="58"/>
      <c r="AS8" s="58"/>
      <c r="AT8" s="55">
        <f>データ!$S$6</f>
        <v>57.37</v>
      </c>
      <c r="AU8" s="56"/>
      <c r="AV8" s="56"/>
      <c r="AW8" s="56"/>
      <c r="AX8" s="56"/>
      <c r="AY8" s="56"/>
      <c r="AZ8" s="56"/>
      <c r="BA8" s="56"/>
      <c r="BB8" s="45">
        <f>データ!$T$6</f>
        <v>274.01</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80.2</v>
      </c>
      <c r="J10" s="56"/>
      <c r="K10" s="56"/>
      <c r="L10" s="56"/>
      <c r="M10" s="56"/>
      <c r="N10" s="56"/>
      <c r="O10" s="57"/>
      <c r="P10" s="45">
        <f>データ!$P$6</f>
        <v>99.79</v>
      </c>
      <c r="Q10" s="45"/>
      <c r="R10" s="45"/>
      <c r="S10" s="45"/>
      <c r="T10" s="45"/>
      <c r="U10" s="45"/>
      <c r="V10" s="45"/>
      <c r="W10" s="58">
        <f>データ!$Q$6</f>
        <v>2200</v>
      </c>
      <c r="X10" s="58"/>
      <c r="Y10" s="58"/>
      <c r="Z10" s="58"/>
      <c r="AA10" s="58"/>
      <c r="AB10" s="58"/>
      <c r="AC10" s="58"/>
      <c r="AD10" s="2"/>
      <c r="AE10" s="2"/>
      <c r="AF10" s="2"/>
      <c r="AG10" s="2"/>
      <c r="AH10" s="2"/>
      <c r="AI10" s="2"/>
      <c r="AJ10" s="2"/>
      <c r="AK10" s="2"/>
      <c r="AL10" s="58">
        <f>データ!$U$6</f>
        <v>15652</v>
      </c>
      <c r="AM10" s="58"/>
      <c r="AN10" s="58"/>
      <c r="AO10" s="58"/>
      <c r="AP10" s="58"/>
      <c r="AQ10" s="58"/>
      <c r="AR10" s="58"/>
      <c r="AS10" s="58"/>
      <c r="AT10" s="55">
        <f>データ!$V$6</f>
        <v>57.37</v>
      </c>
      <c r="AU10" s="56"/>
      <c r="AV10" s="56"/>
      <c r="AW10" s="56"/>
      <c r="AX10" s="56"/>
      <c r="AY10" s="56"/>
      <c r="AZ10" s="56"/>
      <c r="BA10" s="56"/>
      <c r="BB10" s="45">
        <f>データ!$W$6</f>
        <v>272.83</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112</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110</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111</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krjUKM5AlRrT7M4SaUq1SRInYbxoZvhhdr5qEDc8mhQR+VyuZpO8HJvvCMvFUj20PPU8RQOifUgC34iinXb++w==" saltValue="peli73RhoPCKWsqO2t7Z9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304042</v>
      </c>
      <c r="D6" s="20">
        <f t="shared" si="3"/>
        <v>46</v>
      </c>
      <c r="E6" s="20">
        <f t="shared" si="3"/>
        <v>1</v>
      </c>
      <c r="F6" s="20">
        <f t="shared" si="3"/>
        <v>0</v>
      </c>
      <c r="G6" s="20">
        <f t="shared" si="3"/>
        <v>1</v>
      </c>
      <c r="H6" s="20" t="str">
        <f t="shared" si="3"/>
        <v>和歌山県　上富田町</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80.2</v>
      </c>
      <c r="P6" s="21">
        <f t="shared" si="3"/>
        <v>99.79</v>
      </c>
      <c r="Q6" s="21">
        <f t="shared" si="3"/>
        <v>2200</v>
      </c>
      <c r="R6" s="21">
        <f t="shared" si="3"/>
        <v>15720</v>
      </c>
      <c r="S6" s="21">
        <f t="shared" si="3"/>
        <v>57.37</v>
      </c>
      <c r="T6" s="21">
        <f t="shared" si="3"/>
        <v>274.01</v>
      </c>
      <c r="U6" s="21">
        <f t="shared" si="3"/>
        <v>15652</v>
      </c>
      <c r="V6" s="21">
        <f t="shared" si="3"/>
        <v>57.37</v>
      </c>
      <c r="W6" s="21">
        <f t="shared" si="3"/>
        <v>272.83</v>
      </c>
      <c r="X6" s="22">
        <f>IF(X7="",NA(),X7)</f>
        <v>145.61000000000001</v>
      </c>
      <c r="Y6" s="22">
        <f t="shared" ref="Y6:AG6" si="4">IF(Y7="",NA(),Y7)</f>
        <v>125.82</v>
      </c>
      <c r="Z6" s="22">
        <f t="shared" si="4"/>
        <v>144.43</v>
      </c>
      <c r="AA6" s="22">
        <f t="shared" si="4"/>
        <v>120.87</v>
      </c>
      <c r="AB6" s="22">
        <f t="shared" si="4"/>
        <v>135.38</v>
      </c>
      <c r="AC6" s="22">
        <f t="shared" si="4"/>
        <v>108.61</v>
      </c>
      <c r="AD6" s="22">
        <f t="shared" si="4"/>
        <v>108.35</v>
      </c>
      <c r="AE6" s="22">
        <f t="shared" si="4"/>
        <v>108.84</v>
      </c>
      <c r="AF6" s="22">
        <f t="shared" si="4"/>
        <v>105.92</v>
      </c>
      <c r="AG6" s="22">
        <f t="shared" si="4"/>
        <v>106.01</v>
      </c>
      <c r="AH6" s="21" t="str">
        <f>IF(AH7="","",IF(AH7="-","【-】","【"&amp;SUBSTITUTE(TEXT(AH7,"#,##0.00"),"-","△")&amp;"】"))</f>
        <v>【108.24】</v>
      </c>
      <c r="AI6" s="21">
        <f>IF(AI7="",NA(),AI7)</f>
        <v>0</v>
      </c>
      <c r="AJ6" s="21">
        <f t="shared" ref="AJ6:AR6" si="5">IF(AJ7="",NA(),AJ7)</f>
        <v>0</v>
      </c>
      <c r="AK6" s="21">
        <f t="shared" si="5"/>
        <v>0</v>
      </c>
      <c r="AL6" s="21">
        <f t="shared" si="5"/>
        <v>0</v>
      </c>
      <c r="AM6" s="21">
        <f t="shared" si="5"/>
        <v>0</v>
      </c>
      <c r="AN6" s="22">
        <f t="shared" si="5"/>
        <v>3.59</v>
      </c>
      <c r="AO6" s="22">
        <f t="shared" si="5"/>
        <v>3.98</v>
      </c>
      <c r="AP6" s="22">
        <f t="shared" si="5"/>
        <v>6.02</v>
      </c>
      <c r="AQ6" s="22">
        <f t="shared" si="5"/>
        <v>7.78</v>
      </c>
      <c r="AR6" s="22">
        <f t="shared" si="5"/>
        <v>9.59</v>
      </c>
      <c r="AS6" s="21" t="str">
        <f>IF(AS7="","",IF(AS7="-","【-】","【"&amp;SUBSTITUTE(TEXT(AS7,"#,##0.00"),"-","△")&amp;"】"))</f>
        <v>【1.50】</v>
      </c>
      <c r="AT6" s="22">
        <f>IF(AT7="",NA(),AT7)</f>
        <v>346.8</v>
      </c>
      <c r="AU6" s="22">
        <f t="shared" ref="AU6:BC6" si="6">IF(AU7="",NA(),AU7)</f>
        <v>447.17</v>
      </c>
      <c r="AV6" s="22">
        <f t="shared" si="6"/>
        <v>823.29</v>
      </c>
      <c r="AW6" s="22">
        <f t="shared" si="6"/>
        <v>571.46</v>
      </c>
      <c r="AX6" s="22">
        <f t="shared" si="6"/>
        <v>526.24</v>
      </c>
      <c r="AY6" s="22">
        <f t="shared" si="6"/>
        <v>379.08</v>
      </c>
      <c r="AZ6" s="22">
        <f t="shared" si="6"/>
        <v>367.55</v>
      </c>
      <c r="BA6" s="22">
        <f t="shared" si="6"/>
        <v>378.56</v>
      </c>
      <c r="BB6" s="22">
        <f t="shared" si="6"/>
        <v>364.46</v>
      </c>
      <c r="BC6" s="22">
        <f t="shared" si="6"/>
        <v>338.89</v>
      </c>
      <c r="BD6" s="21" t="str">
        <f>IF(BD7="","",IF(BD7="-","【-】","【"&amp;SUBSTITUTE(TEXT(BD7,"#,##0.00"),"-","△")&amp;"】"))</f>
        <v>【243.36】</v>
      </c>
      <c r="BE6" s="22">
        <f>IF(BE7="",NA(),BE7)</f>
        <v>184.12</v>
      </c>
      <c r="BF6" s="22">
        <f t="shared" ref="BF6:BN6" si="7">IF(BF7="",NA(),BF7)</f>
        <v>175.96</v>
      </c>
      <c r="BG6" s="22">
        <f t="shared" si="7"/>
        <v>163.95</v>
      </c>
      <c r="BH6" s="22">
        <f t="shared" si="7"/>
        <v>158.16999999999999</v>
      </c>
      <c r="BI6" s="22">
        <f t="shared" si="7"/>
        <v>151.36000000000001</v>
      </c>
      <c r="BJ6" s="22">
        <f t="shared" si="7"/>
        <v>398.98</v>
      </c>
      <c r="BK6" s="22">
        <f t="shared" si="7"/>
        <v>418.68</v>
      </c>
      <c r="BL6" s="22">
        <f t="shared" si="7"/>
        <v>395.68</v>
      </c>
      <c r="BM6" s="22">
        <f t="shared" si="7"/>
        <v>403.72</v>
      </c>
      <c r="BN6" s="22">
        <f t="shared" si="7"/>
        <v>400.21</v>
      </c>
      <c r="BO6" s="21" t="str">
        <f>IF(BO7="","",IF(BO7="-","【-】","【"&amp;SUBSTITUTE(TEXT(BO7,"#,##0.00"),"-","△")&amp;"】"))</f>
        <v>【265.93】</v>
      </c>
      <c r="BP6" s="22">
        <f>IF(BP7="",NA(),BP7)</f>
        <v>145.63999999999999</v>
      </c>
      <c r="BQ6" s="22">
        <f t="shared" ref="BQ6:BY6" si="8">IF(BQ7="",NA(),BQ7)</f>
        <v>123.03</v>
      </c>
      <c r="BR6" s="22">
        <f t="shared" si="8"/>
        <v>142.97</v>
      </c>
      <c r="BS6" s="22">
        <f t="shared" si="8"/>
        <v>115.87</v>
      </c>
      <c r="BT6" s="22">
        <f t="shared" si="8"/>
        <v>134.41</v>
      </c>
      <c r="BU6" s="22">
        <f t="shared" si="8"/>
        <v>98.64</v>
      </c>
      <c r="BV6" s="22">
        <f t="shared" si="8"/>
        <v>94.78</v>
      </c>
      <c r="BW6" s="22">
        <f t="shared" si="8"/>
        <v>97.59</v>
      </c>
      <c r="BX6" s="22">
        <f t="shared" si="8"/>
        <v>92.17</v>
      </c>
      <c r="BY6" s="22">
        <f t="shared" si="8"/>
        <v>92.83</v>
      </c>
      <c r="BZ6" s="21" t="str">
        <f>IF(BZ7="","",IF(BZ7="-","【-】","【"&amp;SUBSTITUTE(TEXT(BZ7,"#,##0.00"),"-","△")&amp;"】"))</f>
        <v>【97.82】</v>
      </c>
      <c r="CA6" s="22">
        <f>IF(CA7="",NA(),CA7)</f>
        <v>54.01</v>
      </c>
      <c r="CB6" s="22">
        <f t="shared" ref="CB6:CJ6" si="9">IF(CB7="",NA(),CB7)</f>
        <v>62.13</v>
      </c>
      <c r="CC6" s="22">
        <f t="shared" si="9"/>
        <v>54.28</v>
      </c>
      <c r="CD6" s="22">
        <f t="shared" si="9"/>
        <v>67.88</v>
      </c>
      <c r="CE6" s="22">
        <f t="shared" si="9"/>
        <v>58.07</v>
      </c>
      <c r="CF6" s="22">
        <f t="shared" si="9"/>
        <v>178.92</v>
      </c>
      <c r="CG6" s="22">
        <f t="shared" si="9"/>
        <v>181.3</v>
      </c>
      <c r="CH6" s="22">
        <f t="shared" si="9"/>
        <v>181.71</v>
      </c>
      <c r="CI6" s="22">
        <f t="shared" si="9"/>
        <v>188.51</v>
      </c>
      <c r="CJ6" s="22">
        <f t="shared" si="9"/>
        <v>189.43</v>
      </c>
      <c r="CK6" s="21" t="str">
        <f>IF(CK7="","",IF(CK7="-","【-】","【"&amp;SUBSTITUTE(TEXT(CK7,"#,##0.00"),"-","△")&amp;"】"))</f>
        <v>【177.56】</v>
      </c>
      <c r="CL6" s="22">
        <f>IF(CL7="",NA(),CL7)</f>
        <v>69.14</v>
      </c>
      <c r="CM6" s="22">
        <f t="shared" ref="CM6:CU6" si="10">IF(CM7="",NA(),CM7)</f>
        <v>68.95</v>
      </c>
      <c r="CN6" s="22">
        <f t="shared" si="10"/>
        <v>69.459999999999994</v>
      </c>
      <c r="CO6" s="22">
        <f t="shared" si="10"/>
        <v>67.260000000000005</v>
      </c>
      <c r="CP6" s="22">
        <f t="shared" si="10"/>
        <v>65.680000000000007</v>
      </c>
      <c r="CQ6" s="22">
        <f t="shared" si="10"/>
        <v>55.14</v>
      </c>
      <c r="CR6" s="22">
        <f t="shared" si="10"/>
        <v>55.89</v>
      </c>
      <c r="CS6" s="22">
        <f t="shared" si="10"/>
        <v>55.72</v>
      </c>
      <c r="CT6" s="22">
        <f t="shared" si="10"/>
        <v>55.31</v>
      </c>
      <c r="CU6" s="22">
        <f t="shared" si="10"/>
        <v>55.14</v>
      </c>
      <c r="CV6" s="21" t="str">
        <f>IF(CV7="","",IF(CV7="-","【-】","【"&amp;SUBSTITUTE(TEXT(CV7,"#,##0.00"),"-","△")&amp;"】"))</f>
        <v>【59.81】</v>
      </c>
      <c r="CW6" s="22">
        <f>IF(CW7="",NA(),CW7)</f>
        <v>82.98</v>
      </c>
      <c r="CX6" s="22">
        <f t="shared" ref="CX6:DF6" si="11">IF(CX7="",NA(),CX7)</f>
        <v>83.26</v>
      </c>
      <c r="CY6" s="22">
        <f t="shared" si="11"/>
        <v>83.45</v>
      </c>
      <c r="CZ6" s="22">
        <f t="shared" si="11"/>
        <v>85.41</v>
      </c>
      <c r="DA6" s="22">
        <f t="shared" si="11"/>
        <v>87.5</v>
      </c>
      <c r="DB6" s="22">
        <f t="shared" si="11"/>
        <v>81.39</v>
      </c>
      <c r="DC6" s="22">
        <f t="shared" si="11"/>
        <v>81.27</v>
      </c>
      <c r="DD6" s="22">
        <f t="shared" si="11"/>
        <v>81.260000000000005</v>
      </c>
      <c r="DE6" s="22">
        <f t="shared" si="11"/>
        <v>80.36</v>
      </c>
      <c r="DF6" s="22">
        <f t="shared" si="11"/>
        <v>80.13</v>
      </c>
      <c r="DG6" s="21" t="str">
        <f>IF(DG7="","",IF(DG7="-","【-】","【"&amp;SUBSTITUTE(TEXT(DG7,"#,##0.00"),"-","△")&amp;"】"))</f>
        <v>【89.42】</v>
      </c>
      <c r="DH6" s="22">
        <f>IF(DH7="",NA(),DH7)</f>
        <v>57.54</v>
      </c>
      <c r="DI6" s="22">
        <f t="shared" ref="DI6:DQ6" si="12">IF(DI7="",NA(),DI7)</f>
        <v>59.6</v>
      </c>
      <c r="DJ6" s="22">
        <f t="shared" si="12"/>
        <v>60.8</v>
      </c>
      <c r="DK6" s="22">
        <f t="shared" si="12"/>
        <v>60.21</v>
      </c>
      <c r="DL6" s="22">
        <f t="shared" si="12"/>
        <v>60.45</v>
      </c>
      <c r="DM6" s="22">
        <f t="shared" si="12"/>
        <v>49.92</v>
      </c>
      <c r="DN6" s="22">
        <f t="shared" si="12"/>
        <v>50.63</v>
      </c>
      <c r="DO6" s="22">
        <f t="shared" si="12"/>
        <v>51.29</v>
      </c>
      <c r="DP6" s="22">
        <f t="shared" si="12"/>
        <v>52.2</v>
      </c>
      <c r="DQ6" s="22">
        <f t="shared" si="12"/>
        <v>52.7</v>
      </c>
      <c r="DR6" s="21" t="str">
        <f>IF(DR7="","",IF(DR7="-","【-】","【"&amp;SUBSTITUTE(TEXT(DR7,"#,##0.00"),"-","△")&amp;"】"))</f>
        <v>【52.02】</v>
      </c>
      <c r="DS6" s="22">
        <f>IF(DS7="",NA(),DS7)</f>
        <v>15.94</v>
      </c>
      <c r="DT6" s="22">
        <f t="shared" ref="DT6:EB6" si="13">IF(DT7="",NA(),DT7)</f>
        <v>16.3</v>
      </c>
      <c r="DU6" s="22">
        <f t="shared" si="13"/>
        <v>26.77</v>
      </c>
      <c r="DV6" s="22">
        <f t="shared" si="13"/>
        <v>25.84</v>
      </c>
      <c r="DW6" s="22">
        <f t="shared" si="13"/>
        <v>25.53</v>
      </c>
      <c r="DX6" s="22">
        <f t="shared" si="13"/>
        <v>16.88</v>
      </c>
      <c r="DY6" s="22">
        <f t="shared" si="13"/>
        <v>18.28</v>
      </c>
      <c r="DZ6" s="22">
        <f t="shared" si="13"/>
        <v>19.61</v>
      </c>
      <c r="EA6" s="22">
        <f t="shared" si="13"/>
        <v>20.73</v>
      </c>
      <c r="EB6" s="22">
        <f t="shared" si="13"/>
        <v>22.86</v>
      </c>
      <c r="EC6" s="21" t="str">
        <f>IF(EC7="","",IF(EC7="-","【-】","【"&amp;SUBSTITUTE(TEXT(EC7,"#,##0.00"),"-","△")&amp;"】"))</f>
        <v>【25.37】</v>
      </c>
      <c r="ED6" s="22">
        <f>IF(ED7="",NA(),ED7)</f>
        <v>0.8</v>
      </c>
      <c r="EE6" s="21">
        <f t="shared" ref="EE6:EM6" si="14">IF(EE7="",NA(),EE7)</f>
        <v>0</v>
      </c>
      <c r="EF6" s="22">
        <f t="shared" si="14"/>
        <v>0.35</v>
      </c>
      <c r="EG6" s="22">
        <f t="shared" si="14"/>
        <v>1.76</v>
      </c>
      <c r="EH6" s="22">
        <f t="shared" si="14"/>
        <v>0.99</v>
      </c>
      <c r="EI6" s="22">
        <f t="shared" si="14"/>
        <v>0.52</v>
      </c>
      <c r="EJ6" s="22">
        <f t="shared" si="14"/>
        <v>0.53</v>
      </c>
      <c r="EK6" s="22">
        <f t="shared" si="14"/>
        <v>0.48</v>
      </c>
      <c r="EL6" s="22">
        <f t="shared" si="14"/>
        <v>0.5</v>
      </c>
      <c r="EM6" s="22">
        <f t="shared" si="14"/>
        <v>0.41</v>
      </c>
      <c r="EN6" s="21" t="str">
        <f>IF(EN7="","",IF(EN7="-","【-】","【"&amp;SUBSTITUTE(TEXT(EN7,"#,##0.00"),"-","△")&amp;"】"))</f>
        <v>【0.62】</v>
      </c>
    </row>
    <row r="7" spans="1:144" s="23" customFormat="1" x14ac:dyDescent="0.15">
      <c r="A7" s="15"/>
      <c r="B7" s="24">
        <v>2023</v>
      </c>
      <c r="C7" s="24">
        <v>304042</v>
      </c>
      <c r="D7" s="24">
        <v>46</v>
      </c>
      <c r="E7" s="24">
        <v>1</v>
      </c>
      <c r="F7" s="24">
        <v>0</v>
      </c>
      <c r="G7" s="24">
        <v>1</v>
      </c>
      <c r="H7" s="24" t="s">
        <v>93</v>
      </c>
      <c r="I7" s="24" t="s">
        <v>94</v>
      </c>
      <c r="J7" s="24" t="s">
        <v>95</v>
      </c>
      <c r="K7" s="24" t="s">
        <v>96</v>
      </c>
      <c r="L7" s="24" t="s">
        <v>97</v>
      </c>
      <c r="M7" s="24" t="s">
        <v>98</v>
      </c>
      <c r="N7" s="25" t="s">
        <v>99</v>
      </c>
      <c r="O7" s="25">
        <v>80.2</v>
      </c>
      <c r="P7" s="25">
        <v>99.79</v>
      </c>
      <c r="Q7" s="25">
        <v>2200</v>
      </c>
      <c r="R7" s="25">
        <v>15720</v>
      </c>
      <c r="S7" s="25">
        <v>57.37</v>
      </c>
      <c r="T7" s="25">
        <v>274.01</v>
      </c>
      <c r="U7" s="25">
        <v>15652</v>
      </c>
      <c r="V7" s="25">
        <v>57.37</v>
      </c>
      <c r="W7" s="25">
        <v>272.83</v>
      </c>
      <c r="X7" s="25">
        <v>145.61000000000001</v>
      </c>
      <c r="Y7" s="25">
        <v>125.82</v>
      </c>
      <c r="Z7" s="25">
        <v>144.43</v>
      </c>
      <c r="AA7" s="25">
        <v>120.87</v>
      </c>
      <c r="AB7" s="25">
        <v>135.38</v>
      </c>
      <c r="AC7" s="25">
        <v>108.61</v>
      </c>
      <c r="AD7" s="25">
        <v>108.35</v>
      </c>
      <c r="AE7" s="25">
        <v>108.84</v>
      </c>
      <c r="AF7" s="25">
        <v>105.92</v>
      </c>
      <c r="AG7" s="25">
        <v>106.01</v>
      </c>
      <c r="AH7" s="25">
        <v>108.24</v>
      </c>
      <c r="AI7" s="25">
        <v>0</v>
      </c>
      <c r="AJ7" s="25">
        <v>0</v>
      </c>
      <c r="AK7" s="25">
        <v>0</v>
      </c>
      <c r="AL7" s="25">
        <v>0</v>
      </c>
      <c r="AM7" s="25">
        <v>0</v>
      </c>
      <c r="AN7" s="25">
        <v>3.59</v>
      </c>
      <c r="AO7" s="25">
        <v>3.98</v>
      </c>
      <c r="AP7" s="25">
        <v>6.02</v>
      </c>
      <c r="AQ7" s="25">
        <v>7.78</v>
      </c>
      <c r="AR7" s="25">
        <v>9.59</v>
      </c>
      <c r="AS7" s="25">
        <v>1.5</v>
      </c>
      <c r="AT7" s="25">
        <v>346.8</v>
      </c>
      <c r="AU7" s="25">
        <v>447.17</v>
      </c>
      <c r="AV7" s="25">
        <v>823.29</v>
      </c>
      <c r="AW7" s="25">
        <v>571.46</v>
      </c>
      <c r="AX7" s="25">
        <v>526.24</v>
      </c>
      <c r="AY7" s="25">
        <v>379.08</v>
      </c>
      <c r="AZ7" s="25">
        <v>367.55</v>
      </c>
      <c r="BA7" s="25">
        <v>378.56</v>
      </c>
      <c r="BB7" s="25">
        <v>364.46</v>
      </c>
      <c r="BC7" s="25">
        <v>338.89</v>
      </c>
      <c r="BD7" s="25">
        <v>243.36</v>
      </c>
      <c r="BE7" s="25">
        <v>184.12</v>
      </c>
      <c r="BF7" s="25">
        <v>175.96</v>
      </c>
      <c r="BG7" s="25">
        <v>163.95</v>
      </c>
      <c r="BH7" s="25">
        <v>158.16999999999999</v>
      </c>
      <c r="BI7" s="25">
        <v>151.36000000000001</v>
      </c>
      <c r="BJ7" s="25">
        <v>398.98</v>
      </c>
      <c r="BK7" s="25">
        <v>418.68</v>
      </c>
      <c r="BL7" s="25">
        <v>395.68</v>
      </c>
      <c r="BM7" s="25">
        <v>403.72</v>
      </c>
      <c r="BN7" s="25">
        <v>400.21</v>
      </c>
      <c r="BO7" s="25">
        <v>265.93</v>
      </c>
      <c r="BP7" s="25">
        <v>145.63999999999999</v>
      </c>
      <c r="BQ7" s="25">
        <v>123.03</v>
      </c>
      <c r="BR7" s="25">
        <v>142.97</v>
      </c>
      <c r="BS7" s="25">
        <v>115.87</v>
      </c>
      <c r="BT7" s="25">
        <v>134.41</v>
      </c>
      <c r="BU7" s="25">
        <v>98.64</v>
      </c>
      <c r="BV7" s="25">
        <v>94.78</v>
      </c>
      <c r="BW7" s="25">
        <v>97.59</v>
      </c>
      <c r="BX7" s="25">
        <v>92.17</v>
      </c>
      <c r="BY7" s="25">
        <v>92.83</v>
      </c>
      <c r="BZ7" s="25">
        <v>97.82</v>
      </c>
      <c r="CA7" s="25">
        <v>54.01</v>
      </c>
      <c r="CB7" s="25">
        <v>62.13</v>
      </c>
      <c r="CC7" s="25">
        <v>54.28</v>
      </c>
      <c r="CD7" s="25">
        <v>67.88</v>
      </c>
      <c r="CE7" s="25">
        <v>58.07</v>
      </c>
      <c r="CF7" s="25">
        <v>178.92</v>
      </c>
      <c r="CG7" s="25">
        <v>181.3</v>
      </c>
      <c r="CH7" s="25">
        <v>181.71</v>
      </c>
      <c r="CI7" s="25">
        <v>188.51</v>
      </c>
      <c r="CJ7" s="25">
        <v>189.43</v>
      </c>
      <c r="CK7" s="25">
        <v>177.56</v>
      </c>
      <c r="CL7" s="25">
        <v>69.14</v>
      </c>
      <c r="CM7" s="25">
        <v>68.95</v>
      </c>
      <c r="CN7" s="25">
        <v>69.459999999999994</v>
      </c>
      <c r="CO7" s="25">
        <v>67.260000000000005</v>
      </c>
      <c r="CP7" s="25">
        <v>65.680000000000007</v>
      </c>
      <c r="CQ7" s="25">
        <v>55.14</v>
      </c>
      <c r="CR7" s="25">
        <v>55.89</v>
      </c>
      <c r="CS7" s="25">
        <v>55.72</v>
      </c>
      <c r="CT7" s="25">
        <v>55.31</v>
      </c>
      <c r="CU7" s="25">
        <v>55.14</v>
      </c>
      <c r="CV7" s="25">
        <v>59.81</v>
      </c>
      <c r="CW7" s="25">
        <v>82.98</v>
      </c>
      <c r="CX7" s="25">
        <v>83.26</v>
      </c>
      <c r="CY7" s="25">
        <v>83.45</v>
      </c>
      <c r="CZ7" s="25">
        <v>85.41</v>
      </c>
      <c r="DA7" s="25">
        <v>87.5</v>
      </c>
      <c r="DB7" s="25">
        <v>81.39</v>
      </c>
      <c r="DC7" s="25">
        <v>81.27</v>
      </c>
      <c r="DD7" s="25">
        <v>81.260000000000005</v>
      </c>
      <c r="DE7" s="25">
        <v>80.36</v>
      </c>
      <c r="DF7" s="25">
        <v>80.13</v>
      </c>
      <c r="DG7" s="25">
        <v>89.42</v>
      </c>
      <c r="DH7" s="25">
        <v>57.54</v>
      </c>
      <c r="DI7" s="25">
        <v>59.6</v>
      </c>
      <c r="DJ7" s="25">
        <v>60.8</v>
      </c>
      <c r="DK7" s="25">
        <v>60.21</v>
      </c>
      <c r="DL7" s="25">
        <v>60.45</v>
      </c>
      <c r="DM7" s="25">
        <v>49.92</v>
      </c>
      <c r="DN7" s="25">
        <v>50.63</v>
      </c>
      <c r="DO7" s="25">
        <v>51.29</v>
      </c>
      <c r="DP7" s="25">
        <v>52.2</v>
      </c>
      <c r="DQ7" s="25">
        <v>52.7</v>
      </c>
      <c r="DR7" s="25">
        <v>52.02</v>
      </c>
      <c r="DS7" s="25">
        <v>15.94</v>
      </c>
      <c r="DT7" s="25">
        <v>16.3</v>
      </c>
      <c r="DU7" s="25">
        <v>26.77</v>
      </c>
      <c r="DV7" s="25">
        <v>25.84</v>
      </c>
      <c r="DW7" s="25">
        <v>25.53</v>
      </c>
      <c r="DX7" s="25">
        <v>16.88</v>
      </c>
      <c r="DY7" s="25">
        <v>18.28</v>
      </c>
      <c r="DZ7" s="25">
        <v>19.61</v>
      </c>
      <c r="EA7" s="25">
        <v>20.73</v>
      </c>
      <c r="EB7" s="25">
        <v>22.86</v>
      </c>
      <c r="EC7" s="25">
        <v>25.37</v>
      </c>
      <c r="ED7" s="25">
        <v>0.8</v>
      </c>
      <c r="EE7" s="25">
        <v>0</v>
      </c>
      <c r="EF7" s="25">
        <v>0.35</v>
      </c>
      <c r="EG7" s="25">
        <v>1.76</v>
      </c>
      <c r="EH7" s="25">
        <v>0.99</v>
      </c>
      <c r="EI7" s="25">
        <v>0.52</v>
      </c>
      <c r="EJ7" s="25">
        <v>0.53</v>
      </c>
      <c r="EK7" s="25">
        <v>0.48</v>
      </c>
      <c r="EL7" s="25">
        <v>0.5</v>
      </c>
      <c r="EM7" s="25">
        <v>0.41</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谷本 由衣</cp:lastModifiedBy>
  <cp:lastPrinted>2025-01-28T04:22:06Z</cp:lastPrinted>
  <dcterms:created xsi:type="dcterms:W3CDTF">2025-01-24T06:52:52Z</dcterms:created>
  <dcterms:modified xsi:type="dcterms:W3CDTF">2025-01-28T04:34:33Z</dcterms:modified>
  <cp:category/>
</cp:coreProperties>
</file>