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KMTD-FS\work\10総務課\02財政・管財班(FS）\C01財務\C0105決算統計\04_財政状況資料集\財政状況資料集の作成及び提出について\Ｒ６\20250304【依頼・314(金)〆】令和５年度財政状況資料集の作成及び提出について\提出データ\"/>
    </mc:Choice>
  </mc:AlternateContent>
  <xr:revisionPtr revIDLastSave="0" documentId="13_ncr:1_{E006D59C-041A-433A-8FC7-621B72E1263D}" xr6:coauthVersionLast="47" xr6:coauthVersionMax="47" xr10:uidLastSave="{00000000-0000-0000-0000-000000000000}"/>
  <bookViews>
    <workbookView xWindow="13980" yWindow="-18120" windowWidth="29040" windowHeight="17520" firstSheet="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<sst xmlns="http://schemas.openxmlformats.org/spreadsheetml/2006/main" count="1068" uniqueCount="557">
  <si>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</si>
  <si>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</si>
  <si>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</si>
  <si>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</si>
  <si>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</si>
  <si>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</si>
  <si>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</si>
  <si>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</si>
  <si>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</si>
  <si>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</si>
  <si>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</si>
  <si>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</si>
  <si>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</si>
  <si>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</si>
  <si>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</si>
  <si>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</si>
  <si>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</si>
  <si>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</si>
  <si>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</si>
  <si>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</si>
  <si>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</si>
  <si>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</si>
  <si>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</si>
  <si>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</si>
  <si>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</si>
  <si>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</si>
  <si>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</si>
  <si>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</si>
  <si>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</si>
  <si>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</si>
  <si>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</si>
  <si>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</si>
  <si>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</si>
  <si>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</si>
  <si>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</si>
  <si>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</si>
  <si>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</si>
  <si>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</si>
  <si>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</si>
  <si>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</si>
  <si>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</si>
  <si>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</si>
  <si>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</si>
  <si>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</si>
  <si>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</si>
  <si>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</si>
  <si>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</si>
  <si>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</si>
  <si>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</si>
  <si>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</si>
  <si>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</si>
  <si>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</si>
  <si>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</si>
  <si>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</si>
  <si>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</si>
  <si>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</si>
  <si>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</si>
  <si>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</si>
  <si>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</si>
  <si>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</si>
  <si>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</si>
  <si>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</si>
  <si>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</si>
  <si>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</si>
  <si>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</si>
  <si>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</si>
  <si>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</si>
  <si>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</si>
  <si>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</si>
  <si>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</si>
  <si>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</si>
  <si>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</si>
  <si>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</si>
  <si>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</si>
  <si>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</si>
  <si>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</si>
  <si>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</si>
  <si>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</si>
  <si>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</si>
  <si>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</si>
  <si>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</si>
  <si>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</si>
  <si>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</si>
  <si>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</si>
  <si>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</si>
  <si>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</si>
  <si>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</si>
  <si>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</si>
  <si>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</si>
  <si>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</si>
  <si>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</si>
  <si>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</si>
  <si>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</si>
  <si>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</si>
  <si>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上富田町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</si>
  <si>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</si>
  <si>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</si>
  <si>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</si>
  <si>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</si>
  <si>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</si>
  <si>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</si>
  <si>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</si>
  <si>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</si>
  <si>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</si>
  <si>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</si>
  <si>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</si>
  <si>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</si>
  <si>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</si>
  <si>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</si>
  <si>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</si>
  <si>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</si>
  <si>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</si>
  <si>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</si>
  <si>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</si>
  <si>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</si>
  <si>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</si>
  <si>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</si>
  <si>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</si>
  <si>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</si>
  <si>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</si>
  <si>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</si>
  <si>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</si>
  <si>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</si>
  <si>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</si>
  <si>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</si>
  <si>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</si>
  <si>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</si>
  <si>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</si>
  <si>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</si>
  <si>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</si>
  <si>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</si>
  <si>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</si>
  <si>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</si>
  <si>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</si>
  <si>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</si>
  <si>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</si>
  <si>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</si>
  <si>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</si>
  <si>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</si>
  <si>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</si>
  <si>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</si>
  <si>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</si>
  <si>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</si>
  <si>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</si>
  <si>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</si>
  <si>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</si>
  <si>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</si>
  <si>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</si>
  <si>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</si>
  <si>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</si>
  <si>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</si>
  <si>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</si>
  <si>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</si>
  <si>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</si>
  <si>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</si>
  <si>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</si>
  <si>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</si>
  <si>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</si>
  <si>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</si>
  <si>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</si>
  <si>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</si>
  <si>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</si>
  <si>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</si>
  <si>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</si>
  <si>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</si>
  <si>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</si>
  <si>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</si>
  <si>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</si>
  <si>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</si>
  <si>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</si>
  <si>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</si>
  <si>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</si>
  <si>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</si>
  <si>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</si>
  <si>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</si>
  <si>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</si>
  <si>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</si>
  <si>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</si>
  <si>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</si>
  <si>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</si>
  <si>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</si>
  <si>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</si>
  <si>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</si>
  <si>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</si>
  <si>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</si>
  <si>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</si>
  <si>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</si>
  <si>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</si>
  <si>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</si>
  <si>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</si>
  <si>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</si>
  <si>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</si>
  <si>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</si>
  <si>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</si>
  <si>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</si>
  <si>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</si>
  <si>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</si>
  <si>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</si>
  <si>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</si>
  <si>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</si>
  <si>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</si>
  <si>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</si>
  <si>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</si>
  <si>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</si>
  <si>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和歌山県上富田町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</si>
  <si>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</si>
  <si>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</si>
  <si>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</si>
  <si>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</si>
  <si>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</si>
  <si>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</si>
  <si>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</si>
  <si>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</si>
  <si>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</si>
  <si>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</si>
  <si>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</si>
  <si>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</si>
  <si>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</si>
  <si>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</si>
  <si>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</si>
  <si>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</si>
  <si>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</si>
  <si>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</si>
  <si>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</si>
  <si>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</si>
  <si>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</si>
  <si>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</si>
  <si>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</si>
  <si>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</si>
  <si>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</si>
  <si>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</si>
  <si>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</si>
  <si>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</si>
  <si>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</si>
  <si>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</si>
  <si>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</si>
  <si>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</si>
  <si>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</si>
  <si>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</si>
  <si>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</si>
  <si>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</si>
  <si>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</si>
  <si>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</si>
  <si>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</si>
  <si>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</si>
  <si>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</si>
  <si>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</si>
  <si>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</si>
  <si>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</si>
  <si>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</si>
  <si>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</si>
  <si>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</si>
  <si>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</si>
  <si>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</si>
  <si>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</si>
  <si>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</si>
  <si>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</si>
  <si>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</si>
  <si>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</si>
  <si>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</si>
  <si>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</si>
  <si>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</si>
  <si>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</si>
  <si>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</si>
  <si>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</si>
  <si>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</si>
  <si>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</si>
  <si>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</si>
  <si>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</si>
  <si>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</si>
  <si>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</si>
  <si>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</si>
  <si>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</si>
  <si>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</si>
  <si>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</si>
  <si>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</si>
  <si>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</si>
  <si>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</si>
  <si>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</si>
  <si>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</si>
  <si>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</si>
  <si>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</si>
  <si>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</si>
  <si>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</si>
  <si>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</si>
  <si>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</si>
  <si>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</si>
  <si>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</si>
  <si>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</si>
  <si>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</si>
  <si>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</si>
  <si>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</si>
  <si>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</si>
  <si>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</si>
  <si>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</si>
  <si>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</si>
  <si>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</si>
  <si>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</si>
  <si>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</si>
  <si>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</si>
  <si>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</si>
  <si>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</si>
  <si>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</si>
  <si>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</si>
  <si>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</si>
  <si>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</si>
  <si>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</si>
  <si>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</si>
  <si>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</si>
  <si>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</si>
  <si>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</si>
  <si>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</si>
  <si>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</si>
  <si>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</si>
  <si>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</si>
  <si>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</si>
  <si>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</si>
  <si>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</si>
  <si>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</si>
  <si>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</si>
  <si>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</si>
  <si>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</si>
  <si>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</si>
  <si>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</si>
  <si>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</si>
  <si>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</si>
  <si>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</si>
  <si>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</si>
  <si>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</si>
  <si>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</si>
  <si>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</si>
  <si>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</si>
  <si>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</si>
  <si>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</si>
  <si>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</si>
  <si>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</si>
  <si>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</si>
  <si>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</si>
  <si>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</si>
  <si>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</si>
  <si>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</si>
  <si>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</si>
  <si>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</si>
  <si>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</si>
  <si>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</si>
  <si>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</si>
  <si>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</si>
  <si>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</si>
  <si>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</si>
  <si>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</si>
  <si>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</si>
  <si>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</si>
  <si>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</si>
  <si>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</si>
  <si>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</si>
  <si>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和歌山県上富田町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</si>
  <si>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</si>
  <si>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</si>
  <si>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</si>
  <si>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</si>
  <si>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</si>
  <si>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</si>
  <si>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</si>
  <si>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</si>
  <si>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</si>
  <si>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</si>
  <si>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</si>
  <si>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</si>
  <si>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</si>
  <si>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</si>
  <si>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</si>
  <si>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</si>
  <si>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</si>
  <si>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</si>
  <si>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</si>
  <si>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</si>
  <si>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</si>
  <si>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</si>
  <si>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</si>
  <si>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</si>
  <si>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</si>
  <si>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</si>
  <si>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</si>
  <si>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</si>
  <si>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</si>
  <si>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</si>
  <si>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</si>
  <si>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</si>
  <si>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</si>
  <si>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</si>
  <si>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</si>
  <si>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t>
    <phoneticPr fontId="5"/>
  </si>
  <si>
    <t>後期高齢者医療</t>
    <phoneticPr fontId="5"/>
  </si>
  <si>
    <t>水道事業</t>
    <phoneticPr fontId="5"/>
  </si>
  <si>
    <t>法適用企業</t>
    <phoneticPr fontId="5"/>
  </si>
  <si>
    <t>下水道事業</t>
    <phoneticPr fontId="5"/>
  </si>
  <si>
    <t>宅地造成事業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</si>
  <si>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</si>
  <si>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</si>
  <si>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</si>
  <si>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</si>
  <si>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</si>
  <si>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</si>
  <si>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</si>
  <si>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</si>
  <si>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</si>
  <si>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</si>
  <si>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</si>
  <si>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</si>
  <si>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</si>
  <si>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</si>
  <si>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</si>
  <si>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</si>
  <si>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</si>
  <si>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</si>
  <si>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</si>
  <si>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</si>
  <si>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</si>
  <si>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</si>
  <si>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</si>
  <si>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</si>
  <si>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</si>
  <si>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</si>
  <si>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</si>
  <si>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</si>
  <si>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</si>
  <si>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</si>
  <si>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</si>
  <si>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</si>
  <si>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</si>
  <si>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</si>
  <si>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</si>
  <si>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</si>
  <si>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</si>
  <si>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</si>
  <si>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</si>
  <si>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</si>
  <si>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</si>
  <si>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</si>
  <si>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</si>
  <si>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</si>
  <si>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</si>
  <si>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</si>
  <si>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</si>
  <si>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</si>
  <si>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</si>
  <si>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</si>
  <si>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</si>
  <si>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</si>
  <si>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</si>
  <si>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</si>
  <si>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</si>
  <si>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</si>
  <si>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</si>
  <si>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</si>
  <si>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</si>
  <si>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</si>
  <si>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</si>
  <si>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</si>
  <si>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</si>
  <si>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</si>
  <si>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</si>
  <si>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</si>
  <si>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</si>
  <si>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</si>
  <si>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</si>
  <si>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</si>
  <si>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</si>
  <si>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</si>
  <si>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</si>
  <si>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</si>
  <si>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</si>
  <si>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</si>
  <si>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</si>
  <si>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</si>
  <si>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</si>
  <si>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</si>
  <si>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</si>
  <si>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</si>
  <si>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</si>
  <si>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</si>
  <si>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</si>
  <si>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</si>
  <si>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</si>
  <si>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</si>
  <si>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</si>
  <si>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</si>
  <si>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</si>
  <si>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</si>
  <si>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</si>
  <si>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</si>
  <si>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</si>
  <si>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</si>
  <si>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</si>
  <si>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</si>
  <si>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</si>
  <si>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</si>
  <si>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</si>
  <si>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</si>
  <si>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</si>
  <si>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</si>
  <si>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</si>
  <si>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</si>
  <si>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</si>
  <si>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</si>
  <si>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</si>
  <si>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</si>
  <si>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</si>
  <si>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</si>
  <si>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</si>
  <si>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</si>
  <si>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</si>
  <si>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</si>
  <si>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</si>
  <si>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</si>
  <si>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</si>
  <si>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</si>
  <si>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</si>
  <si>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</si>
  <si>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</si>
  <si>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</si>
  <si>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</si>
  <si>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</si>
  <si>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</si>
  <si>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</si>
  <si>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</si>
  <si>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</si>
  <si>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</si>
  <si>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</si>
  <si>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</si>
  <si>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</si>
  <si>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</si>
  <si>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</si>
  <si>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2.26</t>
  </si>
  <si>
    <t>▲ 3.30</t>
  </si>
  <si>
    <t>水道事業</t>
  </si>
  <si>
    <t>下水道事業</t>
  </si>
  <si>
    <t>一般会計</t>
  </si>
  <si>
    <t>宅地造成事業</t>
  </si>
  <si>
    <t>介護保険</t>
  </si>
  <si>
    <t>国民健康保険事業</t>
  </si>
  <si>
    <t>後期高齢者医療</t>
  </si>
  <si>
    <t>奨学事業</t>
  </si>
  <si>
    <t>その他会計（赤字）</t>
  </si>
  <si>
    <t>▲ 0.32</t>
  </si>
  <si>
    <t>▲ 0.26</t>
  </si>
  <si>
    <t>その他会計（黒字）</t>
  </si>
  <si>
    <t>R01</t>
    <phoneticPr fontId="5"/>
  </si>
  <si>
    <t>R02</t>
    <phoneticPr fontId="5"/>
  </si>
  <si>
    <t>R03</t>
    <phoneticPr fontId="5"/>
  </si>
  <si>
    <t>R04</t>
    <phoneticPr fontId="5"/>
  </si>
  <si>
    <t>R05</t>
    <phoneticPr fontId="5"/>
  </si>
  <si>
    <t>さわやか上富田まちづくり基金</t>
    <rPh sb="4" eb="7">
      <t>カミトンダ</t>
    </rPh>
    <rPh sb="12" eb="14">
      <t>キキン</t>
    </rPh>
    <phoneticPr fontId="5"/>
  </si>
  <si>
    <t>小集落改良住宅基金</t>
    <rPh sb="0" eb="3">
      <t>ショウシュウラク</t>
    </rPh>
    <rPh sb="3" eb="5">
      <t>カイリョウ</t>
    </rPh>
    <rPh sb="5" eb="7">
      <t>ジュウタク</t>
    </rPh>
    <rPh sb="7" eb="9">
      <t>キキン</t>
    </rPh>
    <phoneticPr fontId="2"/>
  </si>
  <si>
    <t>事業所等立地促進基金</t>
    <rPh sb="0" eb="3">
      <t>ジギョウショ</t>
    </rPh>
    <rPh sb="3" eb="4">
      <t>トウ</t>
    </rPh>
    <rPh sb="4" eb="6">
      <t>リッチ</t>
    </rPh>
    <rPh sb="6" eb="8">
      <t>ソクシン</t>
    </rPh>
    <rPh sb="8" eb="10">
      <t>キキン</t>
    </rPh>
    <phoneticPr fontId="2"/>
  </si>
  <si>
    <t>定住促進住宅基金</t>
    <rPh sb="0" eb="4">
      <t>テイジュウソクシン</t>
    </rPh>
    <rPh sb="4" eb="6">
      <t>ジュウタク</t>
    </rPh>
    <rPh sb="6" eb="8">
      <t>キキン</t>
    </rPh>
    <phoneticPr fontId="2"/>
  </si>
  <si>
    <t>一般廃棄物中間処理施設整備事業費準備基金</t>
    <rPh sb="0" eb="15">
      <t>イッパンハイキブツチュウカンショリシセツセイビジギョウ</t>
    </rPh>
    <rPh sb="15" eb="16">
      <t>ヒ</t>
    </rPh>
    <rPh sb="16" eb="20">
      <t>ジュンビキキン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</si>
</sst>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96248</c:v>
                </c:pt>
                <c:pt idx="2">
                  <c:v>76413</c:v>
                </c:pt>
                <c:pt idx="3">
                  <c:v>66481</c:v>
                </c:pt>
                <c:pt idx="4">
                  <c:v>67825</c:v>
                </c:pt>
              </c:numCache>
            </c:numRef>
          </c:val>
          <c:smooth val="0"/>
          <c:extLst>
            <c:ext xmlns:c16="http://schemas.microsoft.com/office/drawing/2014/chart" uri="{C3380CC4-5D6E-409C-BE32-E72D297353CC}">
              <c16:uniqueId val="{00000000-E3AD-4407-A7B4-27F2F4F241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54654</c:v>
                </c:pt>
                <c:pt idx="1">
                  <c:v>35901</c:v>
                </c:pt>
                <c:pt idx="2">
                  <c:v>24741</c:v>
                </c:pt>
                <c:pt idx="3">
                  <c:v>36815</c:v>
                </c:pt>
                <c:pt idx="4">
                  <c:v>33170</c:v>
                </c:pt>
              </c:numCache>
            </c:numRef>
          </c:val>
          <c:smooth val="0"/>
          <c:extLst>
            <c:ext xmlns:c16="http://schemas.microsoft.com/office/drawing/2014/chart" uri="{C3380CC4-5D6E-409C-BE32-E72D297353CC}">
              <c16:uniqueId val="{00000001-E3AD-4407-A7B4-27F2F4F241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4.1500000000000004</c:v>
                </c:pt>
                <c:pt idx="1">
                  <c:v>1.68</c:v>
                </c:pt>
                <c:pt idx="2">
                  <c:v>7.49</c:v>
                </c:pt>
                <c:pt idx="3">
                  <c:v>4.3099999999999996</c:v>
                </c:pt>
                <c:pt idx="4">
                  <c:v>5.63</c:v>
                </c:pt>
              </c:numCache>
            </c:numRef>
          </c:val>
          <c:extLst>
            <c:ext xmlns:c16="http://schemas.microsoft.com/office/drawing/2014/chart" uri="{C3380CC4-5D6E-409C-BE32-E72D297353CC}">
              <c16:uniqueId val="{00000000-8CA7-40DA-A1DF-EBE5EC4672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27.05</c:v>
                </c:pt>
                <c:pt idx="1">
                  <c:v>27.88</c:v>
                </c:pt>
                <c:pt idx="2">
                  <c:v>27.04</c:v>
                </c:pt>
                <c:pt idx="3">
                  <c:v>33.29</c:v>
                </c:pt>
                <c:pt idx="4">
                  <c:v>34.04</c:v>
                </c:pt>
              </c:numCache>
            </c:numRef>
          </c:val>
          <c:extLst>
            <c:ext xmlns:c16="http://schemas.microsoft.com/office/drawing/2014/chart" uri="{C3380CC4-5D6E-409C-BE32-E72D297353CC}">
              <c16:uniqueId val="{00000001-8CA7-40DA-A1DF-EBE5EC4672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2.85</c:v>
                </c:pt>
                <c:pt idx="1">
                  <c:v>-2.2599999999999998</c:v>
                </c:pt>
                <c:pt idx="2">
                  <c:v>7.17</c:v>
                </c:pt>
                <c:pt idx="3">
                  <c:v>-3.3</c:v>
                </c:pt>
                <c:pt idx="4">
                  <c:v>1.52</c:v>
                </c:pt>
              </c:numCache>
            </c:numRef>
          </c:val>
          <c:smooth val="0"/>
          <c:extLst>
            <c:ext xmlns:c16="http://schemas.microsoft.com/office/drawing/2014/chart" uri="{C3380CC4-5D6E-409C-BE32-E72D297353CC}">
              <c16:uniqueId val="{00000002-8CA7-40DA-A1DF-EBE5EC4672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0.19</c:v>
                </c:pt>
                <c:pt idx="4">
                  <c:v>#N/A</c:v>
                </c:pt>
                <c:pt idx="5">
                  <c:v>0.15</c:v>
                </c:pt>
                <c:pt idx="6">
                  <c:v>#N/A</c:v>
                </c:pt>
                <c:pt idx="7">
                  <c:v>0.81</c:v>
                </c:pt>
                <c:pt idx="8">
                  <c:v>0</c:v>
                </c:pt>
                <c:pt idx="9">
                  <c:v>0</c:v>
                </c:pt>
              </c:numCache>
            </c:numRef>
          </c:val>
          <c:extLst>
            <c:ext xmlns:c16="http://schemas.microsoft.com/office/drawing/2014/chart" uri="{C3380CC4-5D6E-409C-BE32-E72D297353CC}">
              <c16:uniqueId val="{00000000-1E1B-4D22-8C7F-1391165E53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0.32</c:v>
                </c:pt>
                <c:pt idx="1">
                  <c:v>#N/A</c:v>
                </c:pt>
                <c:pt idx="2">
                  <c:v>0.26</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1E1B-4D22-8C7F-1391165E534C}"/>
            </c:ext>
          </c:extLst>
        </c:ser>
        <c:ser>
          <c:idx val="2"/>
          <c:order val="2"/>
          <c:tx>
            <c:strRef>
              <c:f>データシート!$A$29</c:f>
              <c:strCache>
                <c:ptCount val="1"/>
                <c:pt idx="0">
                  <c:v>奨学事業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E1B-4D22-8C7F-1391165E534C}"/>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0.06</c:v>
                </c:pt>
                <c:pt idx="4">
                  <c:v>#N/A</c:v>
                </c:pt>
                <c:pt idx="5">
                  <c:v>0.05</c:v>
                </c:pt>
                <c:pt idx="6">
                  <c:v>#N/A</c:v>
                </c:pt>
                <c:pt idx="7">
                  <c:v>0.09</c:v>
                </c:pt>
                <c:pt idx="8">
                  <c:v>#N/A</c:v>
                </c:pt>
                <c:pt idx="9">
                  <c:v>7.0000000000000007E-2</c:v>
                </c:pt>
              </c:numCache>
            </c:numRef>
          </c:val>
          <c:extLst>
            <c:ext xmlns:c16="http://schemas.microsoft.com/office/drawing/2014/chart" uri="{C3380CC4-5D6E-409C-BE32-E72D297353CC}">
              <c16:uniqueId val="{00000003-1E1B-4D22-8C7F-1391165E534C}"/>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0.67</c:v>
                </c:pt>
                <c:pt idx="2">
                  <c:v>#N/A</c:v>
                </c:pt>
                <c:pt idx="3">
                  <c:v>0.11</c:v>
                </c:pt>
                <c:pt idx="4">
                  <c:v>#N/A</c:v>
                </c:pt>
                <c:pt idx="5">
                  <c:v>0</c:v>
                </c:pt>
                <c:pt idx="6">
                  <c:v>#N/A</c:v>
                </c:pt>
                <c:pt idx="7">
                  <c:v>0.11</c:v>
                </c:pt>
                <c:pt idx="8">
                  <c:v>#N/A</c:v>
                </c:pt>
                <c:pt idx="9">
                  <c:v>0.1</c:v>
                </c:pt>
              </c:numCache>
            </c:numRef>
          </c:val>
          <c:extLst>
            <c:ext xmlns:c16="http://schemas.microsoft.com/office/drawing/2014/chart" uri="{C3380CC4-5D6E-409C-BE32-E72D297353CC}">
              <c16:uniqueId val="{00000004-1E1B-4D22-8C7F-1391165E534C}"/>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c:v>
                </c:pt>
                <c:pt idx="2">
                  <c:v>#N/A</c:v>
                </c:pt>
                <c:pt idx="3">
                  <c:v>1.17</c:v>
                </c:pt>
                <c:pt idx="4">
                  <c:v>#N/A</c:v>
                </c:pt>
                <c:pt idx="5">
                  <c:v>0.86</c:v>
                </c:pt>
                <c:pt idx="6">
                  <c:v>#N/A</c:v>
                </c:pt>
                <c:pt idx="7">
                  <c:v>0.47</c:v>
                </c:pt>
                <c:pt idx="8">
                  <c:v>#N/A</c:v>
                </c:pt>
                <c:pt idx="9">
                  <c:v>0.7</c:v>
                </c:pt>
              </c:numCache>
            </c:numRef>
          </c:val>
          <c:extLst>
            <c:ext xmlns:c16="http://schemas.microsoft.com/office/drawing/2014/chart" uri="{C3380CC4-5D6E-409C-BE32-E72D297353CC}">
              <c16:uniqueId val="{00000005-1E1B-4D22-8C7F-1391165E534C}"/>
            </c:ext>
          </c:extLst>
        </c:ser>
        <c:ser>
          <c:idx val="6"/>
          <c:order val="6"/>
          <c:tx>
            <c:strRef>
              <c:f>データシート!$A$33</c:f>
              <c:strCache>
                <c:ptCount val="1"/>
                <c:pt idx="0">
                  <c:v>宅地造成事業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4.1100000000000003</c:v>
                </c:pt>
                <c:pt idx="2">
                  <c:v>#N/A</c:v>
                </c:pt>
                <c:pt idx="3">
                  <c:v>4.87</c:v>
                </c:pt>
                <c:pt idx="4">
                  <c:v>#N/A</c:v>
                </c:pt>
                <c:pt idx="5">
                  <c:v>3.05</c:v>
                </c:pt>
                <c:pt idx="6">
                  <c:v>#N/A</c:v>
                </c:pt>
                <c:pt idx="7">
                  <c:v>2.6</c:v>
                </c:pt>
                <c:pt idx="8">
                  <c:v>#N/A</c:v>
                </c:pt>
                <c:pt idx="9">
                  <c:v>2.13</c:v>
                </c:pt>
              </c:numCache>
            </c:numRef>
          </c:val>
          <c:extLst>
            <c:ext xmlns:c16="http://schemas.microsoft.com/office/drawing/2014/chart" uri="{C3380CC4-5D6E-409C-BE32-E72D297353CC}">
              <c16:uniqueId val="{00000006-1E1B-4D22-8C7F-1391165E53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4.4400000000000004</c:v>
                </c:pt>
                <c:pt idx="2">
                  <c:v>#N/A</c:v>
                </c:pt>
                <c:pt idx="3">
                  <c:v>1.9</c:v>
                </c:pt>
                <c:pt idx="4">
                  <c:v>#N/A</c:v>
                </c:pt>
                <c:pt idx="5">
                  <c:v>7.49</c:v>
                </c:pt>
                <c:pt idx="6">
                  <c:v>#N/A</c:v>
                </c:pt>
                <c:pt idx="7">
                  <c:v>4.3</c:v>
                </c:pt>
                <c:pt idx="8">
                  <c:v>#N/A</c:v>
                </c:pt>
                <c:pt idx="9">
                  <c:v>5.62</c:v>
                </c:pt>
              </c:numCache>
            </c:numRef>
          </c:val>
          <c:extLst>
            <c:ext xmlns:c16="http://schemas.microsoft.com/office/drawing/2014/chart" uri="{C3380CC4-5D6E-409C-BE32-E72D297353CC}">
              <c16:uniqueId val="{00000007-1E1B-4D22-8C7F-1391165E534C}"/>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10.029999999999999</c:v>
                </c:pt>
              </c:numCache>
            </c:numRef>
          </c:val>
          <c:extLst>
            <c:ext xmlns:c16="http://schemas.microsoft.com/office/drawing/2014/chart" uri="{C3380CC4-5D6E-409C-BE32-E72D297353CC}">
              <c16:uniqueId val="{00000008-1E1B-4D22-8C7F-1391165E534C}"/>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18.68</c:v>
                </c:pt>
                <c:pt idx="2">
                  <c:v>#N/A</c:v>
                </c:pt>
                <c:pt idx="3">
                  <c:v>18.95</c:v>
                </c:pt>
                <c:pt idx="4">
                  <c:v>#N/A</c:v>
                </c:pt>
                <c:pt idx="5">
                  <c:v>20.61</c:v>
                </c:pt>
                <c:pt idx="6">
                  <c:v>#N/A</c:v>
                </c:pt>
                <c:pt idx="7">
                  <c:v>20.11</c:v>
                </c:pt>
                <c:pt idx="8">
                  <c:v>#N/A</c:v>
                </c:pt>
                <c:pt idx="9">
                  <c:v>20.13</c:v>
                </c:pt>
              </c:numCache>
            </c:numRef>
          </c:val>
          <c:extLst>
            <c:ext xmlns:c16="http://schemas.microsoft.com/office/drawing/2014/chart" uri="{C3380CC4-5D6E-409C-BE32-E72D297353CC}">
              <c16:uniqueId val="{00000009-1E1B-4D22-8C7F-1391165E53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484</c:v>
                </c:pt>
                <c:pt idx="5">
                  <c:v>494</c:v>
                </c:pt>
                <c:pt idx="8">
                  <c:v>500</c:v>
                </c:pt>
                <c:pt idx="11">
                  <c:v>478</c:v>
                </c:pt>
                <c:pt idx="14">
                  <c:v>456</c:v>
                </c:pt>
              </c:numCache>
            </c:numRef>
          </c:val>
          <c:extLst>
            <c:ext xmlns:c16="http://schemas.microsoft.com/office/drawing/2014/chart" uri="{C3380CC4-5D6E-409C-BE32-E72D297353CC}">
              <c16:uniqueId val="{00000000-63A5-4C8E-A383-EC31EE756C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A5-4C8E-A383-EC31EE756C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3A5-4C8E-A383-EC31EE756C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70</c:v>
                </c:pt>
                <c:pt idx="6">
                  <c:v>30</c:v>
                </c:pt>
                <c:pt idx="9">
                  <c:v>30</c:v>
                </c:pt>
                <c:pt idx="12">
                  <c:v>30</c:v>
                </c:pt>
              </c:numCache>
            </c:numRef>
          </c:val>
          <c:extLst>
            <c:ext xmlns:c16="http://schemas.microsoft.com/office/drawing/2014/chart" uri="{C3380CC4-5D6E-409C-BE32-E72D297353CC}">
              <c16:uniqueId val="{00000003-63A5-4C8E-A383-EC31EE756C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228</c:v>
                </c:pt>
                <c:pt idx="3">
                  <c:v>243</c:v>
                </c:pt>
                <c:pt idx="6">
                  <c:v>237</c:v>
                </c:pt>
                <c:pt idx="9">
                  <c:v>251</c:v>
                </c:pt>
                <c:pt idx="12">
                  <c:v>182</c:v>
                </c:pt>
              </c:numCache>
            </c:numRef>
          </c:val>
          <c:extLst>
            <c:ext xmlns:c16="http://schemas.microsoft.com/office/drawing/2014/chart" uri="{C3380CC4-5D6E-409C-BE32-E72D297353CC}">
              <c16:uniqueId val="{00000004-63A5-4C8E-A383-EC31EE756C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A5-4C8E-A383-EC31EE756C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A5-4C8E-A383-EC31EE756C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684</c:v>
                </c:pt>
                <c:pt idx="3">
                  <c:v>661</c:v>
                </c:pt>
                <c:pt idx="6">
                  <c:v>688</c:v>
                </c:pt>
                <c:pt idx="9">
                  <c:v>669</c:v>
                </c:pt>
                <c:pt idx="12">
                  <c:v>654</c:v>
                </c:pt>
              </c:numCache>
            </c:numRef>
          </c:val>
          <c:extLst>
            <c:ext xmlns:c16="http://schemas.microsoft.com/office/drawing/2014/chart" uri="{C3380CC4-5D6E-409C-BE32-E72D297353CC}">
              <c16:uniqueId val="{00000007-63A5-4C8E-A383-EC31EE756CC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502</c:v>
                </c:pt>
                <c:pt idx="2">
                  <c:v>#N/A</c:v>
                </c:pt>
                <c:pt idx="3">
                  <c:v>#N/A</c:v>
                </c:pt>
                <c:pt idx="4">
                  <c:v>480</c:v>
                </c:pt>
                <c:pt idx="5">
                  <c:v>#N/A</c:v>
                </c:pt>
                <c:pt idx="6">
                  <c:v>#N/A</c:v>
                </c:pt>
                <c:pt idx="7">
                  <c:v>455</c:v>
                </c:pt>
                <c:pt idx="8">
                  <c:v>#N/A</c:v>
                </c:pt>
                <c:pt idx="9">
                  <c:v>#N/A</c:v>
                </c:pt>
                <c:pt idx="10">
                  <c:v>472</c:v>
                </c:pt>
                <c:pt idx="11">
                  <c:v>#N/A</c:v>
                </c:pt>
                <c:pt idx="12">
                  <c:v>#N/A</c:v>
                </c:pt>
                <c:pt idx="13">
                  <c:v>410</c:v>
                </c:pt>
                <c:pt idx="14">
                  <c:v>#N/A</c:v>
                </c:pt>
              </c:numCache>
            </c:numRef>
          </c:val>
          <c:smooth val="0"/>
          <c:extLst>
            <c:ext xmlns:c16="http://schemas.microsoft.com/office/drawing/2014/chart" uri="{C3380CC4-5D6E-409C-BE32-E72D297353CC}">
              <c16:uniqueId val="{00000008-63A5-4C8E-A383-EC31EE756CC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5404</c:v>
                </c:pt>
                <c:pt idx="5">
                  <c:v>5251</c:v>
                </c:pt>
                <c:pt idx="8">
                  <c:v>5039</c:v>
                </c:pt>
                <c:pt idx="11">
                  <c:v>4739</c:v>
                </c:pt>
                <c:pt idx="14">
                  <c:v>4458</c:v>
                </c:pt>
              </c:numCache>
            </c:numRef>
          </c:val>
          <c:extLst>
            <c:ext xmlns:c16="http://schemas.microsoft.com/office/drawing/2014/chart" uri="{C3380CC4-5D6E-409C-BE32-E72D297353CC}">
              <c16:uniqueId val="{00000000-2BAF-442D-872B-F1A8DA6293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138</c:v>
                </c:pt>
                <c:pt idx="5">
                  <c:v>133</c:v>
                </c:pt>
                <c:pt idx="8">
                  <c:v>134</c:v>
                </c:pt>
                <c:pt idx="11">
                  <c:v>83</c:v>
                </c:pt>
                <c:pt idx="14">
                  <c:v>55</c:v>
                </c:pt>
              </c:numCache>
            </c:numRef>
          </c:val>
          <c:extLst>
            <c:ext xmlns:c16="http://schemas.microsoft.com/office/drawing/2014/chart" uri="{C3380CC4-5D6E-409C-BE32-E72D297353CC}">
              <c16:uniqueId val="{00000001-2BAF-442D-872B-F1A8DA6293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2511</c:v>
                </c:pt>
                <c:pt idx="5">
                  <c:v>2781</c:v>
                </c:pt>
                <c:pt idx="8">
                  <c:v>3048</c:v>
                </c:pt>
                <c:pt idx="11">
                  <c:v>3386</c:v>
                </c:pt>
                <c:pt idx="14">
                  <c:v>3800</c:v>
                </c:pt>
              </c:numCache>
            </c:numRef>
          </c:val>
          <c:extLst>
            <c:ext xmlns:c16="http://schemas.microsoft.com/office/drawing/2014/chart" uri="{C3380CC4-5D6E-409C-BE32-E72D297353CC}">
              <c16:uniqueId val="{00000002-2BAF-442D-872B-F1A8DA6293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AF-442D-872B-F1A8DA6293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AF-442D-872B-F1A8DA6293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AF-442D-872B-F1A8DA6293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750</c:v>
                </c:pt>
                <c:pt idx="3">
                  <c:v>702</c:v>
                </c:pt>
                <c:pt idx="6">
                  <c:v>677</c:v>
                </c:pt>
                <c:pt idx="9">
                  <c:v>705</c:v>
                </c:pt>
                <c:pt idx="12">
                  <c:v>702</c:v>
                </c:pt>
              </c:numCache>
            </c:numRef>
          </c:val>
          <c:extLst>
            <c:ext xmlns:c16="http://schemas.microsoft.com/office/drawing/2014/chart" uri="{C3380CC4-5D6E-409C-BE32-E72D297353CC}">
              <c16:uniqueId val="{00000006-2BAF-442D-872B-F1A8DA6293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497</c:v>
                </c:pt>
                <c:pt idx="3">
                  <c:v>420</c:v>
                </c:pt>
                <c:pt idx="6">
                  <c:v>388</c:v>
                </c:pt>
                <c:pt idx="9">
                  <c:v>366</c:v>
                </c:pt>
                <c:pt idx="12">
                  <c:v>348</c:v>
                </c:pt>
              </c:numCache>
            </c:numRef>
          </c:val>
          <c:extLst>
            <c:ext xmlns:c16="http://schemas.microsoft.com/office/drawing/2014/chart" uri="{C3380CC4-5D6E-409C-BE32-E72D297353CC}">
              <c16:uniqueId val="{00000007-2BAF-442D-872B-F1A8DA6293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2753</c:v>
                </c:pt>
                <c:pt idx="3">
                  <c:v>2641</c:v>
                </c:pt>
                <c:pt idx="6">
                  <c:v>1700</c:v>
                </c:pt>
                <c:pt idx="9">
                  <c:v>2360</c:v>
                </c:pt>
                <c:pt idx="12">
                  <c:v>1962</c:v>
                </c:pt>
              </c:numCache>
            </c:numRef>
          </c:val>
          <c:extLst>
            <c:ext xmlns:c16="http://schemas.microsoft.com/office/drawing/2014/chart" uri="{C3380CC4-5D6E-409C-BE32-E72D297353CC}">
              <c16:uniqueId val="{00000008-2BAF-442D-872B-F1A8DA6293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AF-442D-872B-F1A8DA6293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6761</c:v>
                </c:pt>
                <c:pt idx="3">
                  <c:v>6556</c:v>
                </c:pt>
                <c:pt idx="6">
                  <c:v>6058</c:v>
                </c:pt>
                <c:pt idx="9">
                  <c:v>5636</c:v>
                </c:pt>
                <c:pt idx="12">
                  <c:v>5262</c:v>
                </c:pt>
              </c:numCache>
            </c:numRef>
          </c:val>
          <c:extLst>
            <c:ext xmlns:c16="http://schemas.microsoft.com/office/drawing/2014/chart" uri="{C3380CC4-5D6E-409C-BE32-E72D297353CC}">
              <c16:uniqueId val="{0000000A-2BAF-442D-872B-F1A8DA6293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2708</c:v>
                </c:pt>
                <c:pt idx="2">
                  <c:v>#N/A</c:v>
                </c:pt>
                <c:pt idx="3">
                  <c:v>#N/A</c:v>
                </c:pt>
                <c:pt idx="4">
                  <c:v>2153</c:v>
                </c:pt>
                <c:pt idx="5">
                  <c:v>#N/A</c:v>
                </c:pt>
                <c:pt idx="6">
                  <c:v>#N/A</c:v>
                </c:pt>
                <c:pt idx="7">
                  <c:v>602</c:v>
                </c:pt>
                <c:pt idx="8">
                  <c:v>#N/A</c:v>
                </c:pt>
                <c:pt idx="9">
                  <c:v>#N/A</c:v>
                </c:pt>
                <c:pt idx="10">
                  <c:v>860</c:v>
                </c:pt>
                <c:pt idx="11">
                  <c:v>#N/A</c:v>
                </c:pt>
                <c:pt idx="12">
                  <c:v>#N/A</c:v>
                </c:pt>
                <c:pt idx="13">
                  <c:v>0</c:v>
                </c:pt>
                <c:pt idx="14">
                  <c:v>#N/A</c:v>
                </c:pt>
              </c:numCache>
            </c:numRef>
          </c:val>
          <c:smooth val="0"/>
          <c:extLst>
            <c:ext xmlns:c16="http://schemas.microsoft.com/office/drawing/2014/chart" uri="{C3380CC4-5D6E-409C-BE32-E72D297353CC}">
              <c16:uniqueId val="{0000000B-2BAF-442D-872B-F1A8DA6293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1193</c:v>
                </c:pt>
                <c:pt idx="1">
                  <c:v>1444</c:v>
                </c:pt>
                <c:pt idx="2">
                  <c:v>1540</c:v>
                </c:pt>
              </c:numCache>
            </c:numRef>
          </c:val>
          <c:extLst>
            <c:ext xmlns:c16="http://schemas.microsoft.com/office/drawing/2014/chart" uri="{C3380CC4-5D6E-409C-BE32-E72D297353CC}">
              <c16:uniqueId val="{00000000-E29C-422E-924D-2A5E8313C0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541</c:v>
                </c:pt>
                <c:pt idx="1">
                  <c:v>541</c:v>
                </c:pt>
                <c:pt idx="2">
                  <c:v>541</c:v>
                </c:pt>
              </c:numCache>
            </c:numRef>
          </c:val>
          <c:extLst>
            <c:ext xmlns:c16="http://schemas.microsoft.com/office/drawing/2014/chart" uri="{C3380CC4-5D6E-409C-BE32-E72D297353CC}">
              <c16:uniqueId val="{00000001-E29C-422E-924D-2A5E8313C0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947</c:v>
                </c:pt>
                <c:pt idx="1">
                  <c:v>1101</c:v>
                </c:pt>
                <c:pt idx="2">
                  <c:v>1444</c:v>
                </c:pt>
              </c:numCache>
            </c:numRef>
          </c:val>
          <c:extLst>
            <c:ext xmlns:c16="http://schemas.microsoft.com/office/drawing/2014/chart" uri="{C3380CC4-5D6E-409C-BE32-E72D297353CC}">
              <c16:uniqueId val="{00000002-E29C-422E-924D-2A5E8313C0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元利償還金等においては、６億円</a:t>
          </a:r>
          <a:r>
            <a:rPr kumimoji="1" lang="ja-JP" altLang="en-US" sz="1100" b="0" i="0" baseline="0">
              <a:solidFill>
                <a:schemeClr val="dk1"/>
              </a:solidFill>
              <a:effectLst/>
              <a:latin typeface="+mn-lt"/>
              <a:ea typeface="+mn-ea"/>
              <a:cs typeface="+mn-cs"/>
            </a:rPr>
            <a:t>半ば</a:t>
          </a:r>
          <a:r>
            <a:rPr kumimoji="1" lang="ja-JP" altLang="ja-JP" sz="1100" b="0" i="0" baseline="0">
              <a:solidFill>
                <a:schemeClr val="dk1"/>
              </a:solidFill>
              <a:effectLst/>
              <a:latin typeface="+mn-lt"/>
              <a:ea typeface="+mn-ea"/>
              <a:cs typeface="+mn-cs"/>
            </a:rPr>
            <a:t>で推移している。令和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年度の数値に関しては令和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年度の数値と比べて２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％減少しているが、</a:t>
          </a:r>
          <a:r>
            <a:rPr lang="ja-JP" altLang="ja-JP" sz="1100" b="0" i="0" baseline="0">
              <a:solidFill>
                <a:schemeClr val="dk1"/>
              </a:solidFill>
              <a:effectLst/>
              <a:latin typeface="+mn-lt"/>
              <a:ea typeface="+mn-ea"/>
              <a:cs typeface="+mn-cs"/>
            </a:rPr>
            <a:t>今後も同程度の償還額で推移していくと見込んでいる。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公債費負担適正化計画に沿って財政の健全化を図った結果、平成２４年度からは実質公債費比率が地方債許可団体の基準となる１８％を下回っているが、今後も上回ることがないよう取組みを行う。</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将来負担額は減少傾向で推移している。</a:t>
          </a:r>
          <a:r>
            <a:rPr kumimoji="1" lang="ja-JP" altLang="en-US" sz="1100" b="0" i="0" baseline="0">
              <a:solidFill>
                <a:schemeClr val="dk1"/>
              </a:solidFill>
              <a:effectLst/>
              <a:latin typeface="+mn-lt"/>
              <a:ea typeface="+mn-ea"/>
              <a:cs typeface="+mn-cs"/>
            </a:rPr>
            <a:t>令和５年度は０となった。</a:t>
          </a:r>
          <a:r>
            <a:rPr kumimoji="1" lang="ja-JP" altLang="ja-JP" sz="1100" b="0" i="0" baseline="0">
              <a:solidFill>
                <a:schemeClr val="dk1"/>
              </a:solidFill>
              <a:effectLst/>
              <a:latin typeface="+mn-lt"/>
              <a:ea typeface="+mn-ea"/>
              <a:cs typeface="+mn-cs"/>
            </a:rPr>
            <a:t>主な要因としては、地方債の現在高について、借入額より償還額が大きく、残高を減少させていることや一部事務組合への負担金が抑制されていることなどが挙げられる。しかし、今後施設や機器の更新等が出てくればまた、増加に転じることが予想される。現状は公債費負担適正化計画等に沿っての継続した財政の健全化により、実質公債費比率を考慮しながら起債の借入を行ったことで抑制でき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年度は地方債の現在高が令和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年度と比較して</a:t>
          </a:r>
          <a:r>
            <a:rPr kumimoji="1" lang="ja-JP" altLang="en-US" sz="1100" b="0" i="0" baseline="0">
              <a:solidFill>
                <a:schemeClr val="dk1"/>
              </a:solidFill>
              <a:effectLst/>
              <a:latin typeface="+mn-lt"/>
              <a:ea typeface="+mn-ea"/>
              <a:cs typeface="+mn-cs"/>
            </a:rPr>
            <a:t>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減少している。今後も、町有施設の耐震化や防災・減災を図るためにハード・ソフトの両面で事業を実施していく必要があり、引き続き各種事業の見直しや効率化、新規事業についての優先順位を見極めながら財政の健全化を図り、また、財源の確保にも努めることで、将来負担比率の分子を継続して抑制していけるように取組み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和歌山県上富田町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a:t>
          </a:r>
          <a:r>
            <a:rPr kumimoji="1" lang="ja-JP" altLang="en-US" sz="1100">
              <a:solidFill>
                <a:schemeClr val="dk1"/>
              </a:solidFill>
              <a:effectLst/>
              <a:latin typeface="+mn-lt"/>
              <a:ea typeface="+mn-ea"/>
              <a:cs typeface="+mn-cs"/>
            </a:rPr>
            <a:t>９６</a:t>
          </a:r>
          <a:r>
            <a:rPr kumimoji="1" lang="ja-JP" altLang="ja-JP" sz="1100">
              <a:solidFill>
                <a:schemeClr val="dk1"/>
              </a:solidFill>
              <a:effectLst/>
              <a:latin typeface="+mn-lt"/>
              <a:ea typeface="+mn-ea"/>
              <a:cs typeface="+mn-cs"/>
            </a:rPr>
            <a:t>百万円、特定目的基金のさわやか上富田まちづくり基金に１</a:t>
          </a:r>
          <a:r>
            <a:rPr kumimoji="1" lang="ja-JP" altLang="en-US" sz="1100">
              <a:solidFill>
                <a:schemeClr val="dk1"/>
              </a:solidFill>
              <a:effectLst/>
              <a:latin typeface="+mn-lt"/>
              <a:ea typeface="+mn-ea"/>
              <a:cs typeface="+mn-cs"/>
            </a:rPr>
            <a:t>４６</a:t>
          </a:r>
          <a:r>
            <a:rPr kumimoji="1" lang="ja-JP" altLang="ja-JP" sz="1100">
              <a:solidFill>
                <a:schemeClr val="dk1"/>
              </a:solidFill>
              <a:effectLst/>
              <a:latin typeface="+mn-lt"/>
              <a:ea typeface="+mn-ea"/>
              <a:cs typeface="+mn-cs"/>
            </a:rPr>
            <a:t>百万円、その他の基金においても増減があったため、基金全体としては</a:t>
          </a:r>
          <a:r>
            <a:rPr kumimoji="1" lang="ja-JP" altLang="en-US" sz="1100">
              <a:solidFill>
                <a:schemeClr val="dk1"/>
              </a:solidFill>
              <a:effectLst/>
              <a:latin typeface="+mn-lt"/>
              <a:ea typeface="+mn-ea"/>
              <a:cs typeface="+mn-cs"/>
            </a:rPr>
            <a:t>４３９</a:t>
          </a:r>
          <a:r>
            <a:rPr kumimoji="1" lang="ja-JP" altLang="ja-JP" sz="1100">
              <a:solidFill>
                <a:schemeClr val="dk1"/>
              </a:solidFill>
              <a:effectLst/>
              <a:latin typeface="+mn-lt"/>
              <a:ea typeface="+mn-ea"/>
              <a:cs typeface="+mn-cs"/>
            </a:rPr>
            <a:t>百万円の増加となった。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基金の使途の明確化を図るために、財政調整基金を取り崩して個々の特定目的基金に積み立てていくことを検討している。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小集落改良住宅基金：小集落改良住宅の払い下げのため、住宅使用料を積み立てている。</a:t>
          </a:r>
          <a:endParaRPr lang="ja-JP" altLang="ja-JP" sz="1400">
            <a:effectLst/>
          </a:endParaRPr>
        </a:p>
        <a:p>
          <a:r>
            <a:rPr kumimoji="1" lang="ja-JP" altLang="ja-JP" sz="1100">
              <a:solidFill>
                <a:schemeClr val="dk1"/>
              </a:solidFill>
              <a:effectLst/>
              <a:latin typeface="+mn-lt"/>
              <a:ea typeface="+mn-ea"/>
              <a:cs typeface="+mn-cs"/>
            </a:rPr>
            <a:t>さわやか上富田まちづくり基金：個性豊かなふるさとづくりと協働のまちづくりのためにさわやか上富田まちづくり寄付金を積み立てている。</a:t>
          </a:r>
          <a:endParaRPr lang="ja-JP" altLang="ja-JP" sz="1400">
            <a:effectLst/>
          </a:endParaRPr>
        </a:p>
        <a:p>
          <a:r>
            <a:rPr kumimoji="1" lang="ja-JP" altLang="ja-JP" sz="1100">
              <a:solidFill>
                <a:schemeClr val="dk1"/>
              </a:solidFill>
              <a:effectLst/>
              <a:latin typeface="+mn-lt"/>
              <a:ea typeface="+mn-ea"/>
              <a:cs typeface="+mn-cs"/>
            </a:rPr>
            <a:t>事業所等立地促進基金：企業誘致における助成のために積み立てている。</a:t>
          </a:r>
          <a:endParaRPr lang="ja-JP" altLang="ja-JP" sz="1400">
            <a:effectLst/>
          </a:endParaRPr>
        </a:p>
        <a:p>
          <a:r>
            <a:rPr kumimoji="1" lang="ja-JP" altLang="ja-JP" sz="1100">
              <a:solidFill>
                <a:schemeClr val="dk1"/>
              </a:solidFill>
              <a:effectLst/>
              <a:latin typeface="+mn-lt"/>
              <a:ea typeface="+mn-ea"/>
              <a:cs typeface="+mn-cs"/>
            </a:rPr>
            <a:t>定住促進住宅基金：定住促進住宅の維持管理のため、住宅使用料を積み立てている。</a:t>
          </a:r>
          <a:endParaRPr lang="ja-JP" altLang="ja-JP" sz="1400">
            <a:effectLst/>
          </a:endParaRPr>
        </a:p>
        <a:p>
          <a:r>
            <a:rPr kumimoji="1" lang="ja-JP" altLang="ja-JP" sz="1100">
              <a:solidFill>
                <a:schemeClr val="dk1"/>
              </a:solidFill>
              <a:effectLst/>
              <a:latin typeface="+mn-lt"/>
              <a:ea typeface="+mn-ea"/>
              <a:cs typeface="+mn-cs"/>
            </a:rPr>
            <a:t>共同作業場基金：共同作業場の維持管理のため、使用料を積み立てている。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小集落改良住宅基金：住宅使用料分を積み立て、</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さわやか上富田まちづくり基金：さわやか上富田まちづくり寄付金を積み立て、</a:t>
          </a:r>
          <a:r>
            <a:rPr kumimoji="1" lang="ja-JP" altLang="en-US" sz="1100">
              <a:solidFill>
                <a:schemeClr val="dk1"/>
              </a:solidFill>
              <a:effectLst/>
              <a:latin typeface="+mn-lt"/>
              <a:ea typeface="+mn-ea"/>
              <a:cs typeface="+mn-cs"/>
            </a:rPr>
            <a:t>１４６</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定住促進住宅基金：使用料分を積み立て、</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ea"/>
              <a:ea typeface="+mn-ea"/>
              <a:cs typeface="+mn-cs"/>
            </a:rPr>
            <a:t>地域福祉基金：</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百万円の積立を行なった。</a:t>
          </a:r>
          <a:endParaRPr kumimoji="1" lang="en-US" altLang="ja-JP" sz="1100">
            <a:solidFill>
              <a:schemeClr val="dk1"/>
            </a:solidFill>
            <a:effectLst/>
            <a:latin typeface="+mn-ea"/>
            <a:ea typeface="+mn-ea"/>
            <a:cs typeface="+mn-cs"/>
          </a:endParaRPr>
        </a:p>
        <a:p>
          <a:r>
            <a:rPr lang="ja-JP" altLang="en-US" sz="1100">
              <a:effectLst/>
              <a:latin typeface="+mn-ea"/>
              <a:ea typeface="+mn-ea"/>
            </a:rPr>
            <a:t>一般廃棄物中間処理施設整備事業費準備基金：新たに１００百万円の積立を行った。</a:t>
          </a:r>
          <a:endParaRPr lang="en-US" altLang="ja-JP" sz="1100">
            <a:effectLst/>
            <a:latin typeface="+mn-ea"/>
            <a:ea typeface="+mn-ea"/>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小集落改良住宅基金：住宅使用料を積み立てていくが、今後の住宅使用者との協議においては、全額を取り崩す必要がある。</a:t>
          </a:r>
          <a:endParaRPr lang="ja-JP" altLang="ja-JP" sz="1400">
            <a:effectLst/>
          </a:endParaRPr>
        </a:p>
        <a:p>
          <a:r>
            <a:rPr kumimoji="1" lang="ja-JP" altLang="ja-JP" sz="1100">
              <a:solidFill>
                <a:schemeClr val="dk1"/>
              </a:solidFill>
              <a:effectLst/>
              <a:latin typeface="+mn-lt"/>
              <a:ea typeface="+mn-ea"/>
              <a:cs typeface="+mn-cs"/>
            </a:rPr>
            <a:t>さわやか上富田まちづくり基金：基金を充てる事業がある場合には取り崩す必要があるため、今後も積立額を増加させておく必要がある。</a:t>
          </a:r>
          <a:endParaRPr lang="ja-JP" altLang="ja-JP" sz="1400">
            <a:effectLst/>
          </a:endParaRPr>
        </a:p>
        <a:p>
          <a:r>
            <a:rPr kumimoji="1" lang="ja-JP" altLang="ja-JP" sz="1100">
              <a:solidFill>
                <a:schemeClr val="dk1"/>
              </a:solidFill>
              <a:effectLst/>
              <a:latin typeface="+mn-lt"/>
              <a:ea typeface="+mn-ea"/>
              <a:cs typeface="+mn-cs"/>
            </a:rPr>
            <a:t>定住促進住宅基金：住宅使用料を積み立てていくが、定住促進住宅の建替もしくは廃止に伴う解体の際には、全額を取り崩すこととなる。</a:t>
          </a:r>
          <a:endParaRPr lang="ja-JP" altLang="ja-JP" sz="1400">
            <a:effectLst/>
          </a:endParaRPr>
        </a:p>
        <a:p>
          <a:r>
            <a:rPr kumimoji="1" lang="ja-JP" altLang="ja-JP" sz="1100">
              <a:solidFill>
                <a:schemeClr val="dk1"/>
              </a:solidFill>
              <a:effectLst/>
              <a:latin typeface="+mn-lt"/>
              <a:ea typeface="+mn-ea"/>
              <a:cs typeface="+mn-cs"/>
            </a:rPr>
            <a:t>事業所等立地促進基金：企業誘致の際に資金を助成するための財源として取り崩すため、進出企業を想定して今後も積立額を増加させておく必要がある。</a:t>
          </a:r>
          <a:endParaRPr lang="ja-JP" altLang="ja-JP" sz="1400">
            <a:effectLst/>
          </a:endParaRPr>
        </a:p>
        <a:p>
          <a:r>
            <a:rPr kumimoji="1" lang="ja-JP" altLang="ja-JP" sz="1100">
              <a:solidFill>
                <a:schemeClr val="dk1"/>
              </a:solidFill>
              <a:effectLst/>
              <a:latin typeface="+mn-lt"/>
              <a:ea typeface="+mn-ea"/>
              <a:cs typeface="+mn-cs"/>
            </a:rPr>
            <a:t>共同作業場基金：使用料を積み立てていくが、共同作業場の老朽化により修繕が必要となっており、基金を取り崩す必要がある。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取り崩しはなく、決算における実質収支額のうち、２５０百万円の純積み立てをすることができた。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これからもできるだけ取崩しを抑制するよう努めていく。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年度から令和５年度において取り崩しはしていない。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標準財政規模における基金残高比率を高めるため、毎年の決算状況を勘案しながら積み立てていくことが必要となる。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15,720
15,652
57.37
8,148,368
7,859,277
254,657
4,523,965
5,261,648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昨年度と比較して</a:t>
          </a:r>
          <a:r>
            <a:rPr kumimoji="1" lang="ja-JP" altLang="en-US" sz="1100">
              <a:solidFill>
                <a:schemeClr val="dk1"/>
              </a:solidFill>
              <a:effectLst/>
              <a:latin typeface="+mn-lt"/>
              <a:ea typeface="+mn-ea"/>
              <a:cs typeface="+mn-cs"/>
            </a:rPr>
            <a:t>僅かに改善して</a:t>
          </a:r>
          <a:r>
            <a:rPr kumimoji="1" lang="ja-JP" altLang="ja-JP" sz="1100">
              <a:solidFill>
                <a:schemeClr val="dk1"/>
              </a:solidFill>
              <a:effectLst/>
              <a:latin typeface="+mn-lt"/>
              <a:ea typeface="+mn-ea"/>
              <a:cs typeface="+mn-cs"/>
            </a:rPr>
            <a:t>おり、全国平均</a:t>
          </a:r>
          <a:r>
            <a:rPr kumimoji="1" lang="ja-JP" altLang="en-US" sz="1100">
              <a:solidFill>
                <a:schemeClr val="dk1"/>
              </a:solidFill>
              <a:effectLst/>
              <a:latin typeface="+mn-lt"/>
              <a:ea typeface="+mn-ea"/>
              <a:cs typeface="+mn-cs"/>
            </a:rPr>
            <a:t>並み</a:t>
          </a:r>
          <a:r>
            <a:rPr kumimoji="1" lang="ja-JP" altLang="ja-JP" sz="1100">
              <a:solidFill>
                <a:schemeClr val="dk1"/>
              </a:solidFill>
              <a:effectLst/>
              <a:latin typeface="+mn-lt"/>
              <a:ea typeface="+mn-ea"/>
              <a:cs typeface="+mn-cs"/>
            </a:rPr>
            <a:t>の水準で推移している。県内の平均は上回っているが、財政的に余裕があるわけではない</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、今後も事業の優先度を見極め、経費削減を徹底することで歳出を抑えつつ、継続して安定した歳入確保を図る取組みを行う。</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105833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2952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82852</xdr:rowOff>
    </xdr:from>
    <xdr:to>
      <xdr:col>19</xdr:col>
      <xdr:colOff>133350</xdr:colOff>
      <xdr:row>42</xdr:row>
      <xdr:rowOff>105833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837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82852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42</xdr:row>
      <xdr:rowOff>71362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32052</xdr:rowOff>
    </xdr:from>
    <xdr:to>
      <xdr:col>15</xdr:col>
      <xdr:colOff>133350</xdr:colOff>
      <xdr:row>42</xdr:row>
      <xdr:rowOff>133652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106939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前年度と比較し</a:t>
          </a:r>
          <a:r>
            <a:rPr lang="ja-JP" altLang="en-US" sz="1100" b="0" i="0" baseline="0">
              <a:solidFill>
                <a:schemeClr val="dk1"/>
              </a:solidFill>
              <a:effectLst/>
              <a:latin typeface="+mn-lt"/>
              <a:ea typeface="+mn-ea"/>
              <a:cs typeface="+mn-cs"/>
            </a:rPr>
            <a:t>４</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％の悪化となっている</a:t>
          </a:r>
          <a:r>
            <a:rPr lang="ja-JP" altLang="en-US" sz="1100" b="0" i="0" baseline="0">
              <a:solidFill>
                <a:schemeClr val="dk1"/>
              </a:solidFill>
              <a:effectLst/>
              <a:latin typeface="+mn-lt"/>
              <a:ea typeface="+mn-ea"/>
              <a:cs typeface="+mn-cs"/>
            </a:rPr>
            <a:t>。固定資産税等歳入は増加したものの、扶助費等歳出の増加が歳入の増加分を上回ったことが要因</a:t>
          </a:r>
          <a:r>
            <a:rPr lang="ja-JP" altLang="ja-JP" sz="1100" b="0" i="0" baseline="0">
              <a:solidFill>
                <a:schemeClr val="dk1"/>
              </a:solidFill>
              <a:effectLst/>
              <a:latin typeface="+mn-lt"/>
              <a:ea typeface="+mn-ea"/>
              <a:cs typeface="+mn-cs"/>
            </a:rPr>
            <a:t>であると考えられる。比率については、９０％を下回るところを水位しており、今後についても歳出に関しては引き続き、全体での抑制に加え、経常的に支出している経費について、全体的に抜本的な見直しに向けて取組みを継続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64</xdr:row>
      <xdr:rowOff>155998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55867"/>
          <a:ext cx="8382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63</xdr:row>
      <xdr:rowOff>154517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673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65</xdr:row>
      <xdr:rowOff>12700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6739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131869</xdr:rowOff>
    </xdr:from>
    <xdr:to>
      <xdr:col>11</xdr:col>
      <xdr:colOff>31750</xdr:colOff>
      <xdr:row>65</xdr:row>
      <xdr:rowOff>12700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10466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105198</xdr:rowOff>
    </xdr:from>
    <xdr:to>
      <xdr:col>23</xdr:col>
      <xdr:colOff>184150</xdr:colOff>
      <xdr:row>65</xdr:row>
      <xdr:rowOff>35348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121725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73677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81069</xdr:rowOff>
    </xdr:from>
    <xdr:to>
      <xdr:col>7</xdr:col>
      <xdr:colOff>31750</xdr:colOff>
      <xdr:row>65</xdr:row>
      <xdr:rowOff>11219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21396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2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物価高騰や人件費増に伴い</a:t>
          </a:r>
          <a:r>
            <a:rPr kumimoji="1" lang="ja-JP" altLang="ja-JP" sz="1100" b="0" i="0" baseline="0">
              <a:solidFill>
                <a:schemeClr val="dk1"/>
              </a:solidFill>
              <a:effectLst/>
              <a:latin typeface="+mn-lt"/>
              <a:ea typeface="+mn-ea"/>
              <a:cs typeface="+mn-cs"/>
            </a:rPr>
            <a:t>決算額については昨年度より増加しているところであるが、行財政改革による定員管理の適正化や各種手当等の廃止、見直し、及び各歳出削減の継続した取り組みにより、類似団体</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県の平均を下回っている。今後も行政運営の効率化とサービス向上のバランスを測りながら、引き続き継続的に取組みを行う。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80628</xdr:rowOff>
    </xdr:from>
    <xdr:to>
      <xdr:col>23</xdr:col>
      <xdr:colOff>133350</xdr:colOff>
      <xdr:row>82</xdr:row>
      <xdr:rowOff>121610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39528"/>
          <a:ext cx="838200" cy="4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34858</xdr:rowOff>
    </xdr:from>
    <xdr:to>
      <xdr:col>19</xdr:col>
      <xdr:colOff>133350</xdr:colOff>
      <xdr:row>82</xdr:row>
      <xdr:rowOff>80628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93758"/>
          <a:ext cx="889000" cy="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143839</xdr:rowOff>
    </xdr:from>
    <xdr:to>
      <xdr:col>15</xdr:col>
      <xdr:colOff>82550</xdr:colOff>
      <xdr:row>82</xdr:row>
      <xdr:rowOff>34858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31289"/>
          <a:ext cx="889000" cy="6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54130</xdr:rowOff>
    </xdr:from>
    <xdr:to>
      <xdr:col>11</xdr:col>
      <xdr:colOff>31750</xdr:colOff>
      <xdr:row>81</xdr:row>
      <xdr:rowOff>143839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41580"/>
          <a:ext cx="889000" cy="8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22003</xdr:rowOff>
    </xdr:from>
    <xdr:to>
      <xdr:col>7</xdr:col>
      <xdr:colOff>31750</xdr:colOff>
      <xdr:row>83</xdr:row>
      <xdr:rowOff>123603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5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108380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3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70810</xdr:rowOff>
    </xdr:from>
    <xdr:to>
      <xdr:col>23</xdr:col>
      <xdr:colOff>184150</xdr:colOff>
      <xdr:row>83</xdr:row>
      <xdr:rowOff>960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87337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7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29828</xdr:rowOff>
    </xdr:from>
    <xdr:to>
      <xdr:col>19</xdr:col>
      <xdr:colOff>184150</xdr:colOff>
      <xdr:row>82</xdr:row>
      <xdr:rowOff>131428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5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155508</xdr:rowOff>
    </xdr:from>
    <xdr:to>
      <xdr:col>15</xdr:col>
      <xdr:colOff>133350</xdr:colOff>
      <xdr:row>82</xdr:row>
      <xdr:rowOff>85658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95835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1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93039</xdr:rowOff>
    </xdr:from>
    <xdr:to>
      <xdr:col>11</xdr:col>
      <xdr:colOff>82550</xdr:colOff>
      <xdr:row>82</xdr:row>
      <xdr:rowOff>23189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33366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3330</xdr:rowOff>
    </xdr:from>
    <xdr:to>
      <xdr:col>7</xdr:col>
      <xdr:colOff>31750</xdr:colOff>
      <xdr:row>81</xdr:row>
      <xdr:rowOff>104930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115107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前年度と比較して数値は</a:t>
          </a:r>
          <a:r>
            <a:rPr kumimoji="1" lang="ja-JP" altLang="en-US" sz="1100" b="0" i="0" baseline="0">
              <a:solidFill>
                <a:schemeClr val="dk1"/>
              </a:solidFill>
              <a:effectLst/>
              <a:latin typeface="+mn-lt"/>
              <a:ea typeface="+mn-ea"/>
              <a:cs typeface="+mn-cs"/>
            </a:rPr>
            <a:t>減少しているものの</a:t>
          </a:r>
          <a:r>
            <a:rPr kumimoji="1" lang="ja-JP" altLang="ja-JP" sz="1100" b="0" i="0" baseline="0">
              <a:solidFill>
                <a:schemeClr val="dk1"/>
              </a:solidFill>
              <a:effectLst/>
              <a:latin typeface="+mn-lt"/>
              <a:ea typeface="+mn-ea"/>
              <a:cs typeface="+mn-cs"/>
            </a:rPr>
            <a:t>、類似団体の平均値</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既に各種手当等の廃止や見直しを実施しており、独自の手当などはない状況ではあるが、今後も引き続き適正に維持できるように取り組む。</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060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9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86</xdr:row>
      <xdr:rowOff>47978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37972"/>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84</xdr:row>
      <xdr:rowOff>136172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709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前年度と比較して数値は少し上昇しているが、行財政改革による定員管理の適正化の継続により、類似団体、全国、県の各平均を大きく下回っている。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今後も行政運営の効率化と多様化する住民サービスへの対応においてバランスを測りながら、定員管理を継続していく。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129681</xdr:rowOff>
    </xdr:from>
    <xdr:to>
      <xdr:col>81</xdr:col>
      <xdr:colOff>44450</xdr:colOff>
      <xdr:row>58</xdr:row>
      <xdr:rowOff>155152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073781"/>
          <a:ext cx="8382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97508</xdr:rowOff>
    </xdr:from>
    <xdr:to>
      <xdr:col>77</xdr:col>
      <xdr:colOff>44450</xdr:colOff>
      <xdr:row>58</xdr:row>
      <xdr:rowOff>129681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04160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97508</xdr:rowOff>
    </xdr:from>
    <xdr:to>
      <xdr:col>72</xdr:col>
      <xdr:colOff>203200</xdr:colOff>
      <xdr:row>58</xdr:row>
      <xdr:rowOff>102870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04160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102870</xdr:rowOff>
    </xdr:from>
    <xdr:to>
      <xdr:col>68</xdr:col>
      <xdr:colOff>152400</xdr:colOff>
      <xdr:row>58</xdr:row>
      <xdr:rowOff>129681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04697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96731</xdr:rowOff>
    </xdr:from>
    <xdr:to>
      <xdr:col>64</xdr:col>
      <xdr:colOff>152400</xdr:colOff>
      <xdr:row>62</xdr:row>
      <xdr:rowOff>26881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104352</xdr:rowOff>
    </xdr:from>
    <xdr:to>
      <xdr:col>81</xdr:col>
      <xdr:colOff>95250</xdr:colOff>
      <xdr:row>59</xdr:row>
      <xdr:rowOff>34502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120879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89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78881</xdr:rowOff>
    </xdr:from>
    <xdr:to>
      <xdr:col>77</xdr:col>
      <xdr:colOff>95250</xdr:colOff>
      <xdr:row>59</xdr:row>
      <xdr:rowOff>9031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19208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791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46708</xdr:rowOff>
    </xdr:from>
    <xdr:to>
      <xdr:col>73</xdr:col>
      <xdr:colOff>44450</xdr:colOff>
      <xdr:row>58</xdr:row>
      <xdr:rowOff>148308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99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158485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5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52070</xdr:rowOff>
    </xdr:from>
    <xdr:to>
      <xdr:col>68</xdr:col>
      <xdr:colOff>203200</xdr:colOff>
      <xdr:row>58</xdr:row>
      <xdr:rowOff>153670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163847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78881</xdr:rowOff>
    </xdr:from>
    <xdr:to>
      <xdr:col>64</xdr:col>
      <xdr:colOff>152400</xdr:colOff>
      <xdr:row>59</xdr:row>
      <xdr:rowOff>9031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19208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79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改善傾向にあるものの</a:t>
          </a:r>
          <a:r>
            <a:rPr kumimoji="1" lang="ja-JP" altLang="ja-JP" sz="1100" b="0" i="0" baseline="0">
              <a:solidFill>
                <a:schemeClr val="dk1"/>
              </a:solidFill>
              <a:effectLst/>
              <a:latin typeface="+mn-lt"/>
              <a:ea typeface="+mn-ea"/>
              <a:cs typeface="+mn-cs"/>
            </a:rPr>
            <a:t>、類似団体、全国市町村の各平均をともに上回っている。今後も起債の対象となる普通建設事業が控えている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借入については十分検討を行うなど、</a:t>
          </a:r>
          <a:r>
            <a:rPr kumimoji="1" lang="ja-JP" altLang="en-US" sz="1100" b="0" i="0" baseline="0">
              <a:solidFill>
                <a:schemeClr val="dk1"/>
              </a:solidFill>
              <a:effectLst/>
              <a:latin typeface="+mn-lt"/>
              <a:ea typeface="+mn-ea"/>
              <a:cs typeface="+mn-cs"/>
            </a:rPr>
            <a:t>比率の改善に</a:t>
          </a:r>
          <a:r>
            <a:rPr kumimoji="1" lang="ja-JP" altLang="ja-JP" sz="1100" b="0" i="0" baseline="0">
              <a:solidFill>
                <a:schemeClr val="dk1"/>
              </a:solidFill>
              <a:effectLst/>
              <a:latin typeface="+mn-lt"/>
              <a:ea typeface="+mn-ea"/>
              <a:cs typeface="+mn-cs"/>
            </a:rPr>
            <a:t>継続的</a:t>
          </a:r>
          <a:r>
            <a:rPr kumimoji="1" lang="ja-JP" altLang="en-US" sz="1100" b="0" i="0" baseline="0">
              <a:solidFill>
                <a:schemeClr val="dk1"/>
              </a:solidFill>
              <a:effectLst/>
              <a:latin typeface="+mn-lt"/>
              <a:ea typeface="+mn-ea"/>
              <a:cs typeface="+mn-cs"/>
            </a:rPr>
            <a:t>に取り組む。</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44</xdr:row>
      <xdr:rowOff>28363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8368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28363</xdr:rowOff>
    </xdr:from>
    <xdr:to>
      <xdr:col>77</xdr:col>
      <xdr:colOff>44450</xdr:colOff>
      <xdr:row>44</xdr:row>
      <xdr:rowOff>92710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5721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92710</xdr:rowOff>
    </xdr:from>
    <xdr:to>
      <xdr:col>72</xdr:col>
      <xdr:colOff>203200</xdr:colOff>
      <xdr:row>45</xdr:row>
      <xdr:rowOff>1694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6365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1694</xdr:rowOff>
    </xdr:from>
    <xdr:to>
      <xdr:col>68</xdr:col>
      <xdr:colOff>152400</xdr:colOff>
      <xdr:row>45</xdr:row>
      <xdr:rowOff>49954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7169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32614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149013</xdr:rowOff>
    </xdr:from>
    <xdr:to>
      <xdr:col>77</xdr:col>
      <xdr:colOff>95250</xdr:colOff>
      <xdr:row>44</xdr:row>
      <xdr:rowOff>79163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63940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41910</xdr:rowOff>
    </xdr:from>
    <xdr:to>
      <xdr:col>73</xdr:col>
      <xdr:colOff>44450</xdr:colOff>
      <xdr:row>44</xdr:row>
      <xdr:rowOff>143510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128287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122344</xdr:rowOff>
    </xdr:from>
    <xdr:to>
      <xdr:col>68</xdr:col>
      <xdr:colOff>203200</xdr:colOff>
      <xdr:row>45</xdr:row>
      <xdr:rowOff>52494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37271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170604</xdr:rowOff>
    </xdr:from>
    <xdr:to>
      <xdr:col>64</xdr:col>
      <xdr:colOff>152400</xdr:colOff>
      <xdr:row>45</xdr:row>
      <xdr:rowOff>100754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85531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80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昨年度から改善し、「－％」表示となった。</a:t>
          </a:r>
          <a:r>
            <a:rPr kumimoji="1" lang="ja-JP" altLang="ja-JP" sz="1100" b="0" i="0" baseline="0">
              <a:solidFill>
                <a:schemeClr val="dk1"/>
              </a:solidFill>
              <a:effectLst/>
              <a:latin typeface="+mn-lt"/>
              <a:ea typeface="+mn-ea"/>
              <a:cs typeface="+mn-cs"/>
            </a:rPr>
            <a:t>引き続き各種事業の見直しや、財政状況、新規事業についての優先順位を見極めながら財政の健全化の取組みを行い、現状</a:t>
          </a:r>
          <a:r>
            <a:rPr kumimoji="1" lang="ja-JP" altLang="en-US" sz="1100" b="0" i="0" baseline="0">
              <a:solidFill>
                <a:schemeClr val="dk1"/>
              </a:solidFill>
              <a:effectLst/>
              <a:latin typeface="+mn-lt"/>
              <a:ea typeface="+mn-ea"/>
              <a:cs typeface="+mn-cs"/>
            </a:rPr>
            <a:t>維持</a:t>
          </a:r>
          <a:r>
            <a:rPr kumimoji="1" lang="ja-JP" altLang="ja-JP" sz="1100" b="0" i="0" baseline="0">
              <a:solidFill>
                <a:schemeClr val="dk1"/>
              </a:solidFill>
              <a:effectLst/>
              <a:latin typeface="+mn-lt"/>
              <a:ea typeface="+mn-ea"/>
              <a:cs typeface="+mn-cs"/>
            </a:rPr>
            <a:t>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87569</xdr:rowOff>
    </xdr:from>
    <xdr:to>
      <xdr:col>77</xdr:col>
      <xdr:colOff>44450</xdr:colOff>
      <xdr:row>14</xdr:row>
      <xdr:rowOff>166854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487869"/>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87569</xdr:rowOff>
    </xdr:from>
    <xdr:to>
      <xdr:col>72</xdr:col>
      <xdr:colOff>203200</xdr:colOff>
      <xdr:row>17</xdr:row>
      <xdr:rowOff>82248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87869"/>
          <a:ext cx="889000" cy="50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82248</xdr:rowOff>
    </xdr:from>
    <xdr:to>
      <xdr:col>68</xdr:col>
      <xdr:colOff>152400</xdr:colOff>
      <xdr:row>18</xdr:row>
      <xdr:rowOff>134862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96898"/>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116054</xdr:rowOff>
    </xdr:from>
    <xdr:to>
      <xdr:col>77</xdr:col>
      <xdr:colOff>95250</xdr:colOff>
      <xdr:row>15</xdr:row>
      <xdr:rowOff>46204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30981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02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36769</xdr:rowOff>
    </xdr:from>
    <xdr:to>
      <xdr:col>73</xdr:col>
      <xdr:colOff>44450</xdr:colOff>
      <xdr:row>14</xdr:row>
      <xdr:rowOff>138369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123146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31448</xdr:rowOff>
    </xdr:from>
    <xdr:to>
      <xdr:col>68</xdr:col>
      <xdr:colOff>203200</xdr:colOff>
      <xdr:row>17</xdr:row>
      <xdr:rowOff>133048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117825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3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84062</xdr:rowOff>
    </xdr:from>
    <xdr:to>
      <xdr:col>64</xdr:col>
      <xdr:colOff>152400</xdr:colOff>
      <xdr:row>19</xdr:row>
      <xdr:rowOff>14212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1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170439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25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15,720
15,652
57.37
8,148,368
7,859,277
254,657
4,523,965
5,261,648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減少している。既に各種手当等の廃止や見直しを実施しており、全国平均や県平均と比較して低い割合であることから、今後も行政運営の効率化とサービス向上のバランスを図りながら、引き続き定員管理の適正化等の取組みを継続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35</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41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115570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7342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64770</xdr:rowOff>
    </xdr:from>
    <xdr:to>
      <xdr:col>6</xdr:col>
      <xdr:colOff>171450</xdr:colOff>
      <xdr:row>33</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a:t>
          </a:r>
          <a:r>
            <a:rPr kumimoji="1" lang="ja-JP" altLang="en-US" sz="1100" b="0" i="0" baseline="0">
              <a:solidFill>
                <a:schemeClr val="dk1"/>
              </a:solidFill>
              <a:effectLst/>
              <a:latin typeface="+mn-lt"/>
              <a:ea typeface="+mn-ea"/>
              <a:cs typeface="+mn-cs"/>
            </a:rPr>
            <a:t>比較して１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８％増加しており、</a:t>
          </a:r>
          <a:r>
            <a:rPr kumimoji="1" lang="ja-JP" altLang="ja-JP" sz="1100" b="0" i="0" baseline="0">
              <a:solidFill>
                <a:schemeClr val="dk1"/>
              </a:solidFill>
              <a:effectLst/>
              <a:latin typeface="+mn-lt"/>
              <a:ea typeface="+mn-ea"/>
              <a:cs typeface="+mn-cs"/>
            </a:rPr>
            <a:t>全国、県、類似団体の平均も</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いる。既に行財政改革の一環として、経費の削減や委託事業等の見直しに着手しており、物件費に係る経常収支比率について顕著な減額効果を生むことは容易ではないが、改善や現状維持に向けての取組みを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16</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932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15</xdr:row>
      <xdr:rowOff>156718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19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15</xdr:row>
      <xdr:rowOff>156718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28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159004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284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61993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20845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23131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前年度より</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％数値が</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がっている。全国、県の平均は下回っているが、類似団体</a:t>
          </a:r>
          <a:r>
            <a:rPr kumimoji="1" lang="ja-JP" altLang="en-US" sz="1100" b="0" i="0" baseline="0">
              <a:solidFill>
                <a:schemeClr val="dk1"/>
              </a:solidFill>
              <a:effectLst/>
              <a:latin typeface="+mn-lt"/>
              <a:ea typeface="+mn-ea"/>
              <a:cs typeface="+mn-cs"/>
            </a:rPr>
            <a:t>と同水準となっている</a:t>
          </a:r>
          <a:r>
            <a:rPr kumimoji="1" lang="ja-JP" altLang="ja-JP" sz="1100" b="0" i="0" baseline="0">
              <a:solidFill>
                <a:schemeClr val="dk1"/>
              </a:solidFill>
              <a:effectLst/>
              <a:latin typeface="+mn-lt"/>
              <a:ea typeface="+mn-ea"/>
              <a:cs typeface="+mn-cs"/>
            </a:rPr>
            <a:t>。今後の見通しとしては福祉費が増加していくことが予想されることから、抑制につながる事業や取組を進めていくことが課題となる。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53522</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261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82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28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159657</xdr:rowOff>
    </xdr:from>
    <xdr:to>
      <xdr:col>11</xdr:col>
      <xdr:colOff>9525</xdr:colOff>
      <xdr:row>59</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08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となっている</a:t>
          </a:r>
          <a:r>
            <a:rPr kumimoji="1" lang="ja-JP" altLang="en-US" sz="1100" b="0" i="0" baseline="0">
              <a:solidFill>
                <a:schemeClr val="dk1"/>
              </a:solidFill>
              <a:effectLst/>
              <a:latin typeface="+mn-lt"/>
              <a:ea typeface="+mn-ea"/>
              <a:cs typeface="+mn-cs"/>
            </a:rPr>
            <a:t>ものの、例年ほぼ同水準で推移している。</a:t>
          </a:r>
          <a:r>
            <a:rPr kumimoji="1" lang="ja-JP" altLang="ja-JP" sz="1100" b="0" i="0" baseline="0">
              <a:solidFill>
                <a:schemeClr val="dk1"/>
              </a:solidFill>
              <a:effectLst/>
              <a:latin typeface="+mn-lt"/>
              <a:ea typeface="+mn-ea"/>
              <a:cs typeface="+mn-cs"/>
            </a:rPr>
            <a:t>引き続き、集中改革プラン・中期健全化計画と繰出先となる事業の経営計画とのバランスを見極めながら歳出の抑制に向けての取組みを行う。</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1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0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xdr:rowOff>
    </xdr:from>
    <xdr:to>
      <xdr:col>78</xdr:col>
      <xdr:colOff>120650</xdr:colOff>
      <xdr:row>57</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５</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％増加しており、全国、県、類似団体の平均も上回っている。</a:t>
          </a:r>
          <a:r>
            <a:rPr kumimoji="1" lang="ja-JP" altLang="en-US" sz="1100" b="0" i="0" baseline="0">
              <a:solidFill>
                <a:schemeClr val="dk1"/>
              </a:solidFill>
              <a:effectLst/>
              <a:latin typeface="+mn-lt"/>
              <a:ea typeface="+mn-ea"/>
              <a:cs typeface="+mn-cs"/>
            </a:rPr>
            <a:t>下水道事業の法適用移行に伴う増が一因である。</a:t>
          </a:r>
          <a:r>
            <a:rPr kumimoji="1" lang="ja-JP" altLang="ja-JP" sz="1100" b="0" i="0" baseline="0">
              <a:solidFill>
                <a:schemeClr val="dk1"/>
              </a:solidFill>
              <a:effectLst/>
              <a:latin typeface="+mn-lt"/>
              <a:ea typeface="+mn-ea"/>
              <a:cs typeface="+mn-cs"/>
            </a:rPr>
            <a:t>補助費等の全体費用を抑制しつつ、財政状況、優先事業等を見極めながら、経常化した補助費等の対象事業を見直すための取組みを行う。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86178</xdr:rowOff>
    </xdr:from>
    <xdr:to>
      <xdr:col>82</xdr:col>
      <xdr:colOff>107950</xdr:colOff>
      <xdr:row>37</xdr:row>
      <xdr:rowOff>76381</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86928"/>
          <a:ext cx="8382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33927</xdr:rowOff>
    </xdr:from>
    <xdr:to>
      <xdr:col>78</xdr:col>
      <xdr:colOff>69850</xdr:colOff>
      <xdr:row>35</xdr:row>
      <xdr:rowOff>86178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346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33927</xdr:rowOff>
    </xdr:from>
    <xdr:to>
      <xdr:col>73</xdr:col>
      <xdr:colOff>180975</xdr:colOff>
      <xdr:row>36</xdr:row>
      <xdr:rowOff>136797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34677"/>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51889</xdr:rowOff>
    </xdr:from>
    <xdr:to>
      <xdr:col>69</xdr:col>
      <xdr:colOff>92075</xdr:colOff>
      <xdr:row>36</xdr:row>
      <xdr:rowOff>136797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2408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79466</xdr:rowOff>
    </xdr:from>
    <xdr:to>
      <xdr:col>65</xdr:col>
      <xdr:colOff>53975</xdr:colOff>
      <xdr:row>37</xdr:row>
      <xdr:rowOff>9616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165843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25581</xdr:rowOff>
    </xdr:from>
    <xdr:to>
      <xdr:col>82</xdr:col>
      <xdr:colOff>158750</xdr:colOff>
      <xdr:row>37</xdr:row>
      <xdr:rowOff>127181</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169108</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4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35378</xdr:rowOff>
    </xdr:from>
    <xdr:to>
      <xdr:col>78</xdr:col>
      <xdr:colOff>120650</xdr:colOff>
      <xdr:row>35</xdr:row>
      <xdr:rowOff>136978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147155</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154577</xdr:rowOff>
    </xdr:from>
    <xdr:to>
      <xdr:col>74</xdr:col>
      <xdr:colOff>31750</xdr:colOff>
      <xdr:row>35</xdr:row>
      <xdr:rowOff>84727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94904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85997</xdr:rowOff>
    </xdr:from>
    <xdr:to>
      <xdr:col>69</xdr:col>
      <xdr:colOff>142875</xdr:colOff>
      <xdr:row>37</xdr:row>
      <xdr:rowOff>16147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924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1089</xdr:rowOff>
    </xdr:from>
    <xdr:to>
      <xdr:col>65</xdr:col>
      <xdr:colOff>53975</xdr:colOff>
      <xdr:row>36</xdr:row>
      <xdr:rowOff>102689</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112866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、全国、県、類似団体の平均</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下回っている。引き続き各種事業の見直しや、新規事業についての優先順位を見極めながら公債費の抑制に努める。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56135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257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56135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97282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48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147574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98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扶助費等歳出の増加</a:t>
          </a:r>
          <a:r>
            <a:rPr kumimoji="1" lang="ja-JP" altLang="ja-JP" sz="1100" b="0" i="0" baseline="0">
              <a:solidFill>
                <a:schemeClr val="dk1"/>
              </a:solidFill>
              <a:effectLst/>
              <a:latin typeface="+mn-lt"/>
              <a:ea typeface="+mn-ea"/>
              <a:cs typeface="+mn-cs"/>
            </a:rPr>
            <a:t>もあり、前年度と比較して</a:t>
          </a:r>
          <a:r>
            <a:rPr kumimoji="1" lang="ja-JP" altLang="en-US" sz="1100" b="0" i="0" baseline="0">
              <a:solidFill>
                <a:schemeClr val="dk1"/>
              </a:solidFill>
              <a:effectLst/>
              <a:latin typeface="+mn-lt"/>
              <a:ea typeface="+mn-ea"/>
              <a:cs typeface="+mn-cs"/>
            </a:rPr>
            <a:t>５</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０％の増となった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全国、県、類似団体いずれの平均よりも下回っている状態であ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引き続き歳出の抑制に努め、経常収支比率の現状水準の維持に向けた取り組みを行う。</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77</xdr:row>
      <xdr:rowOff>37846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1089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75</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194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76</xdr:row>
      <xdr:rowOff>168148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1945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168148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886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41656</xdr:rowOff>
    </xdr:from>
    <xdr:to>
      <xdr:col>29</xdr:col>
      <xdr:colOff>127000</xdr:colOff>
      <xdr:row>19</xdr:row>
      <xdr:rowOff>87224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6831"/>
          <a:ext cx="647700" cy="45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87224</xdr:rowOff>
    </xdr:from>
    <xdr:to>
      <xdr:col>26</xdr:col>
      <xdr:colOff>50800</xdr:colOff>
      <xdr:row>19</xdr:row>
      <xdr:rowOff>130251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2399"/>
          <a:ext cx="698500" cy="43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130251</xdr:rowOff>
    </xdr:from>
    <xdr:to>
      <xdr:col>22</xdr:col>
      <xdr:colOff>114300</xdr:colOff>
      <xdr:row>19</xdr:row>
      <xdr:rowOff>144755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5426"/>
          <a:ext cx="698500" cy="14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144755</xdr:rowOff>
    </xdr:from>
    <xdr:to>
      <xdr:col>18</xdr:col>
      <xdr:colOff>177800</xdr:colOff>
      <xdr:row>20</xdr:row>
      <xdr:rowOff>55131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9930"/>
          <a:ext cx="698500" cy="8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10681</xdr:rowOff>
    </xdr:from>
    <xdr:to>
      <xdr:col>15</xdr:col>
      <xdr:colOff>101600</xdr:colOff>
      <xdr:row>16</xdr:row>
      <xdr:rowOff>112281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1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122458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162306</xdr:rowOff>
    </xdr:from>
    <xdr:to>
      <xdr:col>29</xdr:col>
      <xdr:colOff>177800</xdr:colOff>
      <xdr:row>19</xdr:row>
      <xdr:rowOff>92456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134383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6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36424</xdr:rowOff>
    </xdr:from>
    <xdr:to>
      <xdr:col>26</xdr:col>
      <xdr:colOff>101600</xdr:colOff>
      <xdr:row>19</xdr:row>
      <xdr:rowOff>138024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122801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7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79451</xdr:rowOff>
    </xdr:from>
    <xdr:to>
      <xdr:col>22</xdr:col>
      <xdr:colOff>165100</xdr:colOff>
      <xdr:row>20</xdr:row>
      <xdr:rowOff>9601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4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165828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93955</xdr:rowOff>
    </xdr:from>
    <xdr:to>
      <xdr:col>19</xdr:col>
      <xdr:colOff>38100</xdr:colOff>
      <xdr:row>20</xdr:row>
      <xdr:rowOff>24105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8882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4331</xdr:rowOff>
    </xdr:from>
    <xdr:to>
      <xdr:col>15</xdr:col>
      <xdr:colOff>101600</xdr:colOff>
      <xdr:row>20</xdr:row>
      <xdr:rowOff>105931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0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90708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181590</xdr:rowOff>
    </xdr:from>
    <xdr:to>
      <xdr:col>29</xdr:col>
      <xdr:colOff>127000</xdr:colOff>
      <xdr:row>35</xdr:row>
      <xdr:rowOff>272847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91940"/>
          <a:ext cx="647700" cy="9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181590</xdr:rowOff>
    </xdr:from>
    <xdr:to>
      <xdr:col>26</xdr:col>
      <xdr:colOff>50800</xdr:colOff>
      <xdr:row>35</xdr:row>
      <xdr:rowOff>206507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91940"/>
          <a:ext cx="698500" cy="2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165565</xdr:rowOff>
    </xdr:from>
    <xdr:to>
      <xdr:col>22</xdr:col>
      <xdr:colOff>114300</xdr:colOff>
      <xdr:row>35</xdr:row>
      <xdr:rowOff>206507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775915"/>
          <a:ext cx="698500" cy="40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131687</xdr:rowOff>
    </xdr:from>
    <xdr:to>
      <xdr:col>18</xdr:col>
      <xdr:colOff>177800</xdr:colOff>
      <xdr:row>35</xdr:row>
      <xdr:rowOff>165565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42037"/>
          <a:ext cx="698500" cy="3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222047</xdr:rowOff>
    </xdr:from>
    <xdr:to>
      <xdr:col>29</xdr:col>
      <xdr:colOff>177800</xdr:colOff>
      <xdr:row>35</xdr:row>
      <xdr:rowOff>323647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32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67124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7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130790</xdr:rowOff>
    </xdr:from>
    <xdr:to>
      <xdr:col>26</xdr:col>
      <xdr:colOff>101600</xdr:colOff>
      <xdr:row>35</xdr:row>
      <xdr:rowOff>232390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41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242567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1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155707</xdr:rowOff>
    </xdr:from>
    <xdr:to>
      <xdr:col>22</xdr:col>
      <xdr:colOff>165100</xdr:colOff>
      <xdr:row>35</xdr:row>
      <xdr:rowOff>257307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6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267484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3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114765</xdr:rowOff>
    </xdr:from>
    <xdr:to>
      <xdr:col>19</xdr:col>
      <xdr:colOff>38100</xdr:colOff>
      <xdr:row>35</xdr:row>
      <xdr:rowOff>216365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25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226542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9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80887</xdr:rowOff>
    </xdr:from>
    <xdr:to>
      <xdr:col>15</xdr:col>
      <xdr:colOff>101600</xdr:colOff>
      <xdr:row>35</xdr:row>
      <xdr:rowOff>182487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91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192664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6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15,720
15,652
57.37
8,148,368
7,859,277
254,657
4,523,965
5,261,648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129413</xdr:rowOff>
    </xdr:from>
    <xdr:to>
      <xdr:col>24</xdr:col>
      <xdr:colOff>63500</xdr:colOff>
      <xdr:row>37</xdr:row>
      <xdr:rowOff>144470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73063"/>
          <a:ext cx="838200" cy="1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144470</xdr:rowOff>
    </xdr:from>
    <xdr:to>
      <xdr:col>19</xdr:col>
      <xdr:colOff>177800</xdr:colOff>
      <xdr:row>38</xdr:row>
      <xdr:rowOff>25705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88120"/>
          <a:ext cx="889000" cy="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25705</xdr:rowOff>
    </xdr:from>
    <xdr:to>
      <xdr:col>15</xdr:col>
      <xdr:colOff>50800</xdr:colOff>
      <xdr:row>38</xdr:row>
      <xdr:rowOff>48199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40805"/>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48199</xdr:rowOff>
    </xdr:from>
    <xdr:to>
      <xdr:col>10</xdr:col>
      <xdr:colOff>114300</xdr:colOff>
      <xdr:row>39</xdr:row>
      <xdr:rowOff>77201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63299"/>
          <a:ext cx="889000" cy="20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110998</xdr:rowOff>
    </xdr:from>
    <xdr:to>
      <xdr:col>6</xdr:col>
      <xdr:colOff>38100</xdr:colOff>
      <xdr:row>36</xdr:row>
      <xdr:rowOff>41148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57675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8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78613</xdr:rowOff>
    </xdr:from>
    <xdr:to>
      <xdr:col>24</xdr:col>
      <xdr:colOff>114300</xdr:colOff>
      <xdr:row>38</xdr:row>
      <xdr:rowOff>8763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57040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93670</xdr:rowOff>
    </xdr:from>
    <xdr:to>
      <xdr:col>20</xdr:col>
      <xdr:colOff>38100</xdr:colOff>
      <xdr:row>38</xdr:row>
      <xdr:rowOff>23820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14947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146355</xdr:rowOff>
    </xdr:from>
    <xdr:to>
      <xdr:col>15</xdr:col>
      <xdr:colOff>101600</xdr:colOff>
      <xdr:row>38</xdr:row>
      <xdr:rowOff>76505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67632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168849</xdr:rowOff>
    </xdr:from>
    <xdr:to>
      <xdr:col>10</xdr:col>
      <xdr:colOff>165100</xdr:colOff>
      <xdr:row>38</xdr:row>
      <xdr:rowOff>98999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90126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0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26401</xdr:rowOff>
    </xdr:from>
    <xdr:to>
      <xdr:col>6</xdr:col>
      <xdr:colOff>38100</xdr:colOff>
      <xdr:row>39</xdr:row>
      <xdr:rowOff>128001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71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119128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80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103856</xdr:rowOff>
    </xdr:from>
    <xdr:to>
      <xdr:col>24</xdr:col>
      <xdr:colOff>63500</xdr:colOff>
      <xdr:row>56</xdr:row>
      <xdr:rowOff>161216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5056"/>
          <a:ext cx="838200" cy="5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161216</xdr:rowOff>
    </xdr:from>
    <xdr:to>
      <xdr:col>19</xdr:col>
      <xdr:colOff>177800</xdr:colOff>
      <xdr:row>57</xdr:row>
      <xdr:rowOff>44155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62416"/>
          <a:ext cx="889000" cy="5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44155</xdr:rowOff>
    </xdr:from>
    <xdr:to>
      <xdr:col>15</xdr:col>
      <xdr:colOff>50800</xdr:colOff>
      <xdr:row>57</xdr:row>
      <xdr:rowOff>144528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16805"/>
          <a:ext cx="889000" cy="10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144528</xdr:rowOff>
    </xdr:from>
    <xdr:to>
      <xdr:col>10</xdr:col>
      <xdr:colOff>114300</xdr:colOff>
      <xdr:row>58</xdr:row>
      <xdr:rowOff>19749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17178"/>
          <a:ext cx="889000" cy="4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6467</xdr:rowOff>
    </xdr:from>
    <xdr:to>
      <xdr:col>6</xdr:col>
      <xdr:colOff>38100</xdr:colOff>
      <xdr:row>56</xdr:row>
      <xdr:rowOff>108067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0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124594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53056</xdr:rowOff>
    </xdr:from>
    <xdr:to>
      <xdr:col>24</xdr:col>
      <xdr:colOff>114300</xdr:colOff>
      <xdr:row>56</xdr:row>
      <xdr:rowOff>154656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31483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110416</xdr:rowOff>
    </xdr:from>
    <xdr:to>
      <xdr:col>20</xdr:col>
      <xdr:colOff>38100</xdr:colOff>
      <xdr:row>57</xdr:row>
      <xdr:rowOff>40566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31693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164805</xdr:rowOff>
    </xdr:from>
    <xdr:to>
      <xdr:col>15</xdr:col>
      <xdr:colOff>101600</xdr:colOff>
      <xdr:row>57</xdr:row>
      <xdr:rowOff>94955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6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86082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5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93728</xdr:rowOff>
    </xdr:from>
    <xdr:to>
      <xdr:col>10</xdr:col>
      <xdr:colOff>165100</xdr:colOff>
      <xdr:row>58</xdr:row>
      <xdr:rowOff>23878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5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140399</xdr:rowOff>
    </xdr:from>
    <xdr:to>
      <xdr:col>6</xdr:col>
      <xdr:colOff>38100</xdr:colOff>
      <xdr:row>58</xdr:row>
      <xdr:rowOff>70549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61676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96083</xdr:rowOff>
    </xdr:from>
    <xdr:to>
      <xdr:col>24</xdr:col>
      <xdr:colOff>63500</xdr:colOff>
      <xdr:row>78</xdr:row>
      <xdr:rowOff>113274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69183"/>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94506</xdr:rowOff>
    </xdr:from>
    <xdr:to>
      <xdr:col>19</xdr:col>
      <xdr:colOff>177800</xdr:colOff>
      <xdr:row>78</xdr:row>
      <xdr:rowOff>96083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67606"/>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94459</xdr:rowOff>
    </xdr:from>
    <xdr:to>
      <xdr:col>15</xdr:col>
      <xdr:colOff>50800</xdr:colOff>
      <xdr:row>78</xdr:row>
      <xdr:rowOff>94506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67559"/>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94255</xdr:rowOff>
    </xdr:from>
    <xdr:to>
      <xdr:col>10</xdr:col>
      <xdr:colOff>114300</xdr:colOff>
      <xdr:row>78</xdr:row>
      <xdr:rowOff>94459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67355"/>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140312</xdr:rowOff>
    </xdr:from>
    <xdr:to>
      <xdr:col>6</xdr:col>
      <xdr:colOff>38100</xdr:colOff>
      <xdr:row>78</xdr:row>
      <xdr:rowOff>70462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86989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62474</xdr:rowOff>
    </xdr:from>
    <xdr:to>
      <xdr:col>24</xdr:col>
      <xdr:colOff>114300</xdr:colOff>
      <xdr:row>78</xdr:row>
      <xdr:rowOff>164074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148851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5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45283</xdr:rowOff>
    </xdr:from>
    <xdr:to>
      <xdr:col>20</xdr:col>
      <xdr:colOff>38100</xdr:colOff>
      <xdr:row>78</xdr:row>
      <xdr:rowOff>146883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138010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43706</xdr:rowOff>
    </xdr:from>
    <xdr:to>
      <xdr:col>15</xdr:col>
      <xdr:colOff>101600</xdr:colOff>
      <xdr:row>78</xdr:row>
      <xdr:rowOff>145306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136433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43659</xdr:rowOff>
    </xdr:from>
    <xdr:to>
      <xdr:col>10</xdr:col>
      <xdr:colOff>165100</xdr:colOff>
      <xdr:row>78</xdr:row>
      <xdr:rowOff>145259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136386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0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43455</xdr:rowOff>
    </xdr:from>
    <xdr:to>
      <xdr:col>6</xdr:col>
      <xdr:colOff>38100</xdr:colOff>
      <xdr:row>78</xdr:row>
      <xdr:rowOff>145055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136182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0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63108</xdr:rowOff>
    </xdr:from>
    <xdr:to>
      <xdr:col>24</xdr:col>
      <xdr:colOff>63500</xdr:colOff>
      <xdr:row>97</xdr:row>
      <xdr:rowOff>86251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93758"/>
          <a:ext cx="8382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86251</xdr:rowOff>
    </xdr:from>
    <xdr:to>
      <xdr:col>19</xdr:col>
      <xdr:colOff>177800</xdr:colOff>
      <xdr:row>97</xdr:row>
      <xdr:rowOff>94752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716901"/>
          <a:ext cx="889000" cy="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94752</xdr:rowOff>
    </xdr:from>
    <xdr:to>
      <xdr:col>15</xdr:col>
      <xdr:colOff>50800</xdr:colOff>
      <xdr:row>97</xdr:row>
      <xdr:rowOff>109068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25402"/>
          <a:ext cx="8890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65852</xdr:rowOff>
    </xdr:from>
    <xdr:to>
      <xdr:col>10</xdr:col>
      <xdr:colOff>114300</xdr:colOff>
      <xdr:row>97</xdr:row>
      <xdr:rowOff>109068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696502"/>
          <a:ext cx="8890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12308</xdr:rowOff>
    </xdr:from>
    <xdr:to>
      <xdr:col>24</xdr:col>
      <xdr:colOff>114300</xdr:colOff>
      <xdr:row>97</xdr:row>
      <xdr:rowOff>113908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162185</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35451</xdr:rowOff>
    </xdr:from>
    <xdr:to>
      <xdr:col>20</xdr:col>
      <xdr:colOff>38100</xdr:colOff>
      <xdr:row>97</xdr:row>
      <xdr:rowOff>137051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6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128178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5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43952</xdr:rowOff>
    </xdr:from>
    <xdr:to>
      <xdr:col>15</xdr:col>
      <xdr:colOff>101600</xdr:colOff>
      <xdr:row>97</xdr:row>
      <xdr:rowOff>145552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136679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58268</xdr:rowOff>
    </xdr:from>
    <xdr:to>
      <xdr:col>10</xdr:col>
      <xdr:colOff>165100</xdr:colOff>
      <xdr:row>97</xdr:row>
      <xdr:rowOff>159868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150995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8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15052</xdr:rowOff>
    </xdr:from>
    <xdr:to>
      <xdr:col>6</xdr:col>
      <xdr:colOff>38100</xdr:colOff>
      <xdr:row>97</xdr:row>
      <xdr:rowOff>116652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3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28152</xdr:rowOff>
    </xdr:from>
    <xdr:to>
      <xdr:col>55</xdr:col>
      <xdr:colOff>0</xdr:colOff>
      <xdr:row>36</xdr:row>
      <xdr:rowOff>60604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200352"/>
          <a:ext cx="838200" cy="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31645</xdr:rowOff>
    </xdr:from>
    <xdr:to>
      <xdr:col>50</xdr:col>
      <xdr:colOff>114300</xdr:colOff>
      <xdr:row>36</xdr:row>
      <xdr:rowOff>60604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203845"/>
          <a:ext cx="889000" cy="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121398</xdr:rowOff>
    </xdr:from>
    <xdr:to>
      <xdr:col>45</xdr:col>
      <xdr:colOff>177800</xdr:colOff>
      <xdr:row>36</xdr:row>
      <xdr:rowOff>31645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779248"/>
          <a:ext cx="889000" cy="4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121398</xdr:rowOff>
    </xdr:from>
    <xdr:to>
      <xdr:col>41</xdr:col>
      <xdr:colOff>50800</xdr:colOff>
      <xdr:row>37</xdr:row>
      <xdr:rowOff>8488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779248"/>
          <a:ext cx="889000" cy="57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148802</xdr:rowOff>
    </xdr:from>
    <xdr:to>
      <xdr:col>55</xdr:col>
      <xdr:colOff>50800</xdr:colOff>
      <xdr:row>36</xdr:row>
      <xdr:rowOff>78952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4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229</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0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9804</xdr:rowOff>
    </xdr:from>
    <xdr:to>
      <xdr:col>50</xdr:col>
      <xdr:colOff>165100</xdr:colOff>
      <xdr:row>36</xdr:row>
      <xdr:rowOff>111404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102531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152295</xdr:rowOff>
    </xdr:from>
    <xdr:to>
      <xdr:col>46</xdr:col>
      <xdr:colOff>38100</xdr:colOff>
      <xdr:row>36</xdr:row>
      <xdr:rowOff>82445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5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98972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92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70598</xdr:rowOff>
    </xdr:from>
    <xdr:to>
      <xdr:col>41</xdr:col>
      <xdr:colOff>101600</xdr:colOff>
      <xdr:row>34</xdr:row>
      <xdr:rowOff>748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7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17275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5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129138</xdr:rowOff>
    </xdr:from>
    <xdr:to>
      <xdr:col>36</xdr:col>
      <xdr:colOff>165100</xdr:colOff>
      <xdr:row>37</xdr:row>
      <xdr:rowOff>59288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50415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9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106820</xdr:rowOff>
    </xdr:from>
    <xdr:to>
      <xdr:col>55</xdr:col>
      <xdr:colOff>0</xdr:colOff>
      <xdr:row>57</xdr:row>
      <xdr:rowOff>134595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79470"/>
          <a:ext cx="8382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106820</xdr:rowOff>
    </xdr:from>
    <xdr:to>
      <xdr:col>50</xdr:col>
      <xdr:colOff>114300</xdr:colOff>
      <xdr:row>58</xdr:row>
      <xdr:rowOff>27374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79470"/>
          <a:ext cx="889000" cy="9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113785</xdr:rowOff>
    </xdr:from>
    <xdr:to>
      <xdr:col>45</xdr:col>
      <xdr:colOff>177800</xdr:colOff>
      <xdr:row>58</xdr:row>
      <xdr:rowOff>27374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86435"/>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142336</xdr:rowOff>
    </xdr:from>
    <xdr:to>
      <xdr:col>41</xdr:col>
      <xdr:colOff>50800</xdr:colOff>
      <xdr:row>57</xdr:row>
      <xdr:rowOff>113785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743536"/>
          <a:ext cx="889000" cy="1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63068</xdr:rowOff>
    </xdr:from>
    <xdr:to>
      <xdr:col>36</xdr:col>
      <xdr:colOff>165100</xdr:colOff>
      <xdr:row>54</xdr:row>
      <xdr:rowOff>164668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32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9745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09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83795</xdr:rowOff>
    </xdr:from>
    <xdr:to>
      <xdr:col>55</xdr:col>
      <xdr:colOff>50800</xdr:colOff>
      <xdr:row>58</xdr:row>
      <xdr:rowOff>13945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170172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7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56020</xdr:rowOff>
    </xdr:from>
    <xdr:to>
      <xdr:col>50</xdr:col>
      <xdr:colOff>165100</xdr:colOff>
      <xdr:row>57</xdr:row>
      <xdr:rowOff>157620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148747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148024</xdr:rowOff>
    </xdr:from>
    <xdr:to>
      <xdr:col>46</xdr:col>
      <xdr:colOff>38100</xdr:colOff>
      <xdr:row>58</xdr:row>
      <xdr:rowOff>78174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69301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62985</xdr:rowOff>
    </xdr:from>
    <xdr:to>
      <xdr:col>41</xdr:col>
      <xdr:colOff>101600</xdr:colOff>
      <xdr:row>57</xdr:row>
      <xdr:rowOff>164585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155712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91536</xdr:rowOff>
    </xdr:from>
    <xdr:to>
      <xdr:col>36</xdr:col>
      <xdr:colOff>165100</xdr:colOff>
      <xdr:row>57</xdr:row>
      <xdr:rowOff>21686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9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12813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154178</xdr:rowOff>
    </xdr:from>
    <xdr:to>
      <xdr:col>55</xdr:col>
      <xdr:colOff>0</xdr:colOff>
      <xdr:row>78</xdr:row>
      <xdr:rowOff>164312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27278"/>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154178</xdr:rowOff>
    </xdr:from>
    <xdr:to>
      <xdr:col>50</xdr:col>
      <xdr:colOff>114300</xdr:colOff>
      <xdr:row>79</xdr:row>
      <xdr:rowOff>28239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27278"/>
          <a:ext cx="889000" cy="4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161550</xdr:rowOff>
    </xdr:from>
    <xdr:to>
      <xdr:col>45</xdr:col>
      <xdr:colOff>177800</xdr:colOff>
      <xdr:row>79</xdr:row>
      <xdr:rowOff>28239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34650"/>
          <a:ext cx="889000" cy="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134480</xdr:rowOff>
    </xdr:from>
    <xdr:to>
      <xdr:col>41</xdr:col>
      <xdr:colOff>50800</xdr:colOff>
      <xdr:row>78</xdr:row>
      <xdr:rowOff>161550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36130"/>
          <a:ext cx="889000" cy="19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133515</xdr:rowOff>
    </xdr:from>
    <xdr:to>
      <xdr:col>36</xdr:col>
      <xdr:colOff>165100</xdr:colOff>
      <xdr:row>75</xdr:row>
      <xdr:rowOff>63665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8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80192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5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113512</xdr:rowOff>
    </xdr:from>
    <xdr:to>
      <xdr:col>55</xdr:col>
      <xdr:colOff>50800</xdr:colOff>
      <xdr:row>79</xdr:row>
      <xdr:rowOff>43662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28439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0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103378</xdr:rowOff>
    </xdr:from>
    <xdr:to>
      <xdr:col>50</xdr:col>
      <xdr:colOff>165100</xdr:colOff>
      <xdr:row>79</xdr:row>
      <xdr:rowOff>33528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24655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6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148889</xdr:rowOff>
    </xdr:from>
    <xdr:to>
      <xdr:col>46</xdr:col>
      <xdr:colOff>38100</xdr:colOff>
      <xdr:row>79</xdr:row>
      <xdr:rowOff>79039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70166</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14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110750</xdr:rowOff>
    </xdr:from>
    <xdr:to>
      <xdr:col>41</xdr:col>
      <xdr:colOff>101600</xdr:colOff>
      <xdr:row>79</xdr:row>
      <xdr:rowOff>40900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32027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83680</xdr:rowOff>
    </xdr:from>
    <xdr:to>
      <xdr:col>36</xdr:col>
      <xdr:colOff>165100</xdr:colOff>
      <xdr:row>78</xdr:row>
      <xdr:rowOff>13830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7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123481</xdr:rowOff>
    </xdr:from>
    <xdr:to>
      <xdr:col>55</xdr:col>
      <xdr:colOff>0</xdr:colOff>
      <xdr:row>98</xdr:row>
      <xdr:rowOff>10497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754131"/>
          <a:ext cx="838200" cy="5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123481</xdr:rowOff>
    </xdr:from>
    <xdr:to>
      <xdr:col>50</xdr:col>
      <xdr:colOff>114300</xdr:colOff>
      <xdr:row>98</xdr:row>
      <xdr:rowOff>29994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54131"/>
          <a:ext cx="889000" cy="7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18346</xdr:rowOff>
    </xdr:from>
    <xdr:to>
      <xdr:col>45</xdr:col>
      <xdr:colOff>177800</xdr:colOff>
      <xdr:row>98</xdr:row>
      <xdr:rowOff>29994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20446"/>
          <a:ext cx="8890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12381</xdr:rowOff>
    </xdr:from>
    <xdr:to>
      <xdr:col>41</xdr:col>
      <xdr:colOff>50800</xdr:colOff>
      <xdr:row>98</xdr:row>
      <xdr:rowOff>18346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43031"/>
          <a:ext cx="889000" cy="17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131583</xdr:rowOff>
    </xdr:from>
    <xdr:to>
      <xdr:col>36</xdr:col>
      <xdr:colOff>165100</xdr:colOff>
      <xdr:row>96</xdr:row>
      <xdr:rowOff>61733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78260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9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131147</xdr:rowOff>
    </xdr:from>
    <xdr:to>
      <xdr:col>55</xdr:col>
      <xdr:colOff>50800</xdr:colOff>
      <xdr:row>98</xdr:row>
      <xdr:rowOff>61297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109574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4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72681</xdr:rowOff>
    </xdr:from>
    <xdr:to>
      <xdr:col>50</xdr:col>
      <xdr:colOff>165100</xdr:colOff>
      <xdr:row>98</xdr:row>
      <xdr:rowOff>2831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165408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150644</xdr:rowOff>
    </xdr:from>
    <xdr:to>
      <xdr:col>46</xdr:col>
      <xdr:colOff>38100</xdr:colOff>
      <xdr:row>98</xdr:row>
      <xdr:rowOff>80794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71921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7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138996</xdr:rowOff>
    </xdr:from>
    <xdr:to>
      <xdr:col>41</xdr:col>
      <xdr:colOff>101600</xdr:colOff>
      <xdr:row>98</xdr:row>
      <xdr:rowOff>69146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60273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6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133031</xdr:rowOff>
    </xdr:from>
    <xdr:to>
      <xdr:col>36</xdr:col>
      <xdr:colOff>165100</xdr:colOff>
      <xdr:row>97</xdr:row>
      <xdr:rowOff>63181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54308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8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41532</xdr:rowOff>
    </xdr:from>
    <xdr:to>
      <xdr:col>85</xdr:col>
      <xdr:colOff>127000</xdr:colOff>
      <xdr:row>39</xdr:row>
      <xdr:rowOff>75006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28082"/>
          <a:ext cx="8382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72906</xdr:rowOff>
    </xdr:from>
    <xdr:to>
      <xdr:col>81</xdr:col>
      <xdr:colOff>50800</xdr:colOff>
      <xdr:row>39</xdr:row>
      <xdr:rowOff>75006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59456"/>
          <a:ext cx="88900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72906</xdr:rowOff>
    </xdr:from>
    <xdr:to>
      <xdr:col>76</xdr:col>
      <xdr:colOff>114300</xdr:colOff>
      <xdr:row>39</xdr:row>
      <xdr:rowOff>74549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59456"/>
          <a:ext cx="889000" cy="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45626</xdr:rowOff>
    </xdr:from>
    <xdr:to>
      <xdr:col>71</xdr:col>
      <xdr:colOff>177800</xdr:colOff>
      <xdr:row>39</xdr:row>
      <xdr:rowOff>74549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2176"/>
          <a:ext cx="889000" cy="2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148379</xdr:rowOff>
    </xdr:from>
    <xdr:to>
      <xdr:col>67</xdr:col>
      <xdr:colOff>101600</xdr:colOff>
      <xdr:row>39</xdr:row>
      <xdr:rowOff>78529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95057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3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162182</xdr:rowOff>
    </xdr:from>
    <xdr:to>
      <xdr:col>85</xdr:col>
      <xdr:colOff>177800</xdr:colOff>
      <xdr:row>39</xdr:row>
      <xdr:rowOff>92332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24206</xdr:rowOff>
    </xdr:from>
    <xdr:to>
      <xdr:col>81</xdr:col>
      <xdr:colOff>101600</xdr:colOff>
      <xdr:row>39</xdr:row>
      <xdr:rowOff>125806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116933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8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22106</xdr:rowOff>
    </xdr:from>
    <xdr:to>
      <xdr:col>76</xdr:col>
      <xdr:colOff>165100</xdr:colOff>
      <xdr:row>39</xdr:row>
      <xdr:rowOff>123706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0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114833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80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23749</xdr:rowOff>
    </xdr:from>
    <xdr:to>
      <xdr:col>72</xdr:col>
      <xdr:colOff>38100</xdr:colOff>
      <xdr:row>39</xdr:row>
      <xdr:rowOff>125349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116476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80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166276</xdr:rowOff>
    </xdr:from>
    <xdr:to>
      <xdr:col>67</xdr:col>
      <xdr:colOff>101600</xdr:colOff>
      <xdr:row>39</xdr:row>
      <xdr:rowOff>96426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87553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7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62920</xdr:rowOff>
    </xdr:from>
    <xdr:to>
      <xdr:col>85</xdr:col>
      <xdr:colOff>127000</xdr:colOff>
      <xdr:row>77</xdr:row>
      <xdr:rowOff>70289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64570"/>
          <a:ext cx="838200" cy="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53084</xdr:rowOff>
    </xdr:from>
    <xdr:to>
      <xdr:col>81</xdr:col>
      <xdr:colOff>50800</xdr:colOff>
      <xdr:row>77</xdr:row>
      <xdr:rowOff>62920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254734"/>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53084</xdr:rowOff>
    </xdr:from>
    <xdr:to>
      <xdr:col>76</xdr:col>
      <xdr:colOff>114300</xdr:colOff>
      <xdr:row>77</xdr:row>
      <xdr:rowOff>63866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5473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52412</xdr:rowOff>
    </xdr:from>
    <xdr:to>
      <xdr:col>71</xdr:col>
      <xdr:colOff>177800</xdr:colOff>
      <xdr:row>77</xdr:row>
      <xdr:rowOff>63866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54062"/>
          <a:ext cx="8890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96101</xdr:rowOff>
    </xdr:from>
    <xdr:to>
      <xdr:col>67</xdr:col>
      <xdr:colOff>101600</xdr:colOff>
      <xdr:row>77</xdr:row>
      <xdr:rowOff>26251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42778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19489</xdr:rowOff>
    </xdr:from>
    <xdr:to>
      <xdr:col>85</xdr:col>
      <xdr:colOff>177800</xdr:colOff>
      <xdr:row>77</xdr:row>
      <xdr:rowOff>121089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169366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12120</xdr:rowOff>
    </xdr:from>
    <xdr:to>
      <xdr:col>81</xdr:col>
      <xdr:colOff>101600</xdr:colOff>
      <xdr:row>77</xdr:row>
      <xdr:rowOff>113720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1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104847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0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2284</xdr:rowOff>
    </xdr:from>
    <xdr:to>
      <xdr:col>76</xdr:col>
      <xdr:colOff>165100</xdr:colOff>
      <xdr:row>77</xdr:row>
      <xdr:rowOff>103884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0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95011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9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13066</xdr:rowOff>
    </xdr:from>
    <xdr:to>
      <xdr:col>72</xdr:col>
      <xdr:colOff>38100</xdr:colOff>
      <xdr:row>77</xdr:row>
      <xdr:rowOff>114666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105793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1612</xdr:rowOff>
    </xdr:from>
    <xdr:to>
      <xdr:col>67</xdr:col>
      <xdr:colOff>101600</xdr:colOff>
      <xdr:row>77</xdr:row>
      <xdr:rowOff>103212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0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94339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112323</xdr:rowOff>
    </xdr:from>
    <xdr:to>
      <xdr:col>85</xdr:col>
      <xdr:colOff>127000</xdr:colOff>
      <xdr:row>98</xdr:row>
      <xdr:rowOff>26242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42973"/>
          <a:ext cx="838200" cy="8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142822</xdr:rowOff>
    </xdr:from>
    <xdr:to>
      <xdr:col>81</xdr:col>
      <xdr:colOff>50800</xdr:colOff>
      <xdr:row>98</xdr:row>
      <xdr:rowOff>26242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73472"/>
          <a:ext cx="889000" cy="5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142822</xdr:rowOff>
    </xdr:from>
    <xdr:to>
      <xdr:col>76</xdr:col>
      <xdr:colOff>114300</xdr:colOff>
      <xdr:row>98</xdr:row>
      <xdr:rowOff>50491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73472"/>
          <a:ext cx="889000" cy="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50491</xdr:rowOff>
    </xdr:from>
    <xdr:to>
      <xdr:col>71</xdr:col>
      <xdr:colOff>177800</xdr:colOff>
      <xdr:row>98</xdr:row>
      <xdr:rowOff>128476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52591"/>
          <a:ext cx="889000" cy="7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142909</xdr:rowOff>
    </xdr:from>
    <xdr:to>
      <xdr:col>67</xdr:col>
      <xdr:colOff>101600</xdr:colOff>
      <xdr:row>98</xdr:row>
      <xdr:rowOff>73059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89586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61523</xdr:rowOff>
    </xdr:from>
    <xdr:to>
      <xdr:col>85</xdr:col>
      <xdr:colOff>177800</xdr:colOff>
      <xdr:row>97</xdr:row>
      <xdr:rowOff>163123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39950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7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146892</xdr:rowOff>
    </xdr:from>
    <xdr:to>
      <xdr:col>81</xdr:col>
      <xdr:colOff>101600</xdr:colOff>
      <xdr:row>98</xdr:row>
      <xdr:rowOff>77042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92022</xdr:rowOff>
    </xdr:from>
    <xdr:to>
      <xdr:col>76</xdr:col>
      <xdr:colOff>165100</xdr:colOff>
      <xdr:row>98</xdr:row>
      <xdr:rowOff>22172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13299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1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171141</xdr:rowOff>
    </xdr:from>
    <xdr:to>
      <xdr:col>72</xdr:col>
      <xdr:colOff>38100</xdr:colOff>
      <xdr:row>98</xdr:row>
      <xdr:rowOff>101291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92418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77676</xdr:rowOff>
    </xdr:from>
    <xdr:to>
      <xdr:col>67</xdr:col>
      <xdr:colOff>101600</xdr:colOff>
      <xdr:row>99</xdr:row>
      <xdr:rowOff>7826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170403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7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17765</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532865"/>
          <a:ext cx="838200" cy="1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36596</xdr:rowOff>
    </xdr:from>
    <xdr:to>
      <xdr:col>98</xdr:col>
      <xdr:colOff>38100</xdr:colOff>
      <xdr:row>38</xdr:row>
      <xdr:rowOff>138196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154723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2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138415</xdr:rowOff>
    </xdr:from>
    <xdr:to>
      <xdr:col>116</xdr:col>
      <xdr:colOff>114300</xdr:colOff>
      <xdr:row>38</xdr:row>
      <xdr:rowOff>68565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97792</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26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7512</xdr:rowOff>
    </xdr:from>
    <xdr:to>
      <xdr:col>116</xdr:col>
      <xdr:colOff>63500</xdr:colOff>
      <xdr:row>58</xdr:row>
      <xdr:rowOff>15799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51612"/>
          <a:ext cx="8382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7512</xdr:rowOff>
    </xdr:from>
    <xdr:to>
      <xdr:col>111</xdr:col>
      <xdr:colOff>177800</xdr:colOff>
      <xdr:row>58</xdr:row>
      <xdr:rowOff>9684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5161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6026</xdr:rowOff>
    </xdr:from>
    <xdr:to>
      <xdr:col>107</xdr:col>
      <xdr:colOff>50800</xdr:colOff>
      <xdr:row>58</xdr:row>
      <xdr:rowOff>9684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5012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6026</xdr:rowOff>
    </xdr:from>
    <xdr:to>
      <xdr:col>102</xdr:col>
      <xdr:colOff>114300</xdr:colOff>
      <xdr:row>58</xdr:row>
      <xdr:rowOff>7798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50126"/>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11405</xdr:rowOff>
    </xdr:from>
    <xdr:to>
      <xdr:col>98</xdr:col>
      <xdr:colOff>38100</xdr:colOff>
      <xdr:row>57</xdr:row>
      <xdr:rowOff>113005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8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129532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5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136449</xdr:rowOff>
    </xdr:from>
    <xdr:to>
      <xdr:col>116</xdr:col>
      <xdr:colOff>114300</xdr:colOff>
      <xdr:row>58</xdr:row>
      <xdr:rowOff>66599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51376</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24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128162</xdr:rowOff>
    </xdr:from>
    <xdr:to>
      <xdr:col>112</xdr:col>
      <xdr:colOff>38100</xdr:colOff>
      <xdr:row>58</xdr:row>
      <xdr:rowOff>58312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49439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9993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130334</xdr:rowOff>
    </xdr:from>
    <xdr:to>
      <xdr:col>107</xdr:col>
      <xdr:colOff>101600</xdr:colOff>
      <xdr:row>58</xdr:row>
      <xdr:rowOff>60484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51611</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9995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126676</xdr:rowOff>
    </xdr:from>
    <xdr:to>
      <xdr:col>102</xdr:col>
      <xdr:colOff>165100</xdr:colOff>
      <xdr:row>58</xdr:row>
      <xdr:rowOff>56826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47953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99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128448</xdr:rowOff>
    </xdr:from>
    <xdr:to>
      <xdr:col>98</xdr:col>
      <xdr:colOff>38100</xdr:colOff>
      <xdr:row>58</xdr:row>
      <xdr:rowOff>58598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49725</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9993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46895</xdr:rowOff>
    </xdr:from>
    <xdr:to>
      <xdr:col>116</xdr:col>
      <xdr:colOff>63500</xdr:colOff>
      <xdr:row>77</xdr:row>
      <xdr:rowOff>165937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48545"/>
          <a:ext cx="838200" cy="1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46895</xdr:rowOff>
    </xdr:from>
    <xdr:to>
      <xdr:col>111</xdr:col>
      <xdr:colOff>177800</xdr:colOff>
      <xdr:row>77</xdr:row>
      <xdr:rowOff>84209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48545"/>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75378</xdr:rowOff>
    </xdr:from>
    <xdr:to>
      <xdr:col>107</xdr:col>
      <xdr:colOff>50800</xdr:colOff>
      <xdr:row>77</xdr:row>
      <xdr:rowOff>84209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77028"/>
          <a:ext cx="889000" cy="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75378</xdr:rowOff>
    </xdr:from>
    <xdr:to>
      <xdr:col>102</xdr:col>
      <xdr:colOff>114300</xdr:colOff>
      <xdr:row>77</xdr:row>
      <xdr:rowOff>91074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77028"/>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12835</xdr:rowOff>
    </xdr:from>
    <xdr:to>
      <xdr:col>98</xdr:col>
      <xdr:colOff>38100</xdr:colOff>
      <xdr:row>77</xdr:row>
      <xdr:rowOff>114435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1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130962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115137</xdr:rowOff>
    </xdr:from>
    <xdr:to>
      <xdr:col>116</xdr:col>
      <xdr:colOff>114300</xdr:colOff>
      <xdr:row>78</xdr:row>
      <xdr:rowOff>45287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30064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167545</xdr:rowOff>
    </xdr:from>
    <xdr:to>
      <xdr:col>112</xdr:col>
      <xdr:colOff>38100</xdr:colOff>
      <xdr:row>77</xdr:row>
      <xdr:rowOff>97695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114222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33409</xdr:rowOff>
    </xdr:from>
    <xdr:to>
      <xdr:col>107</xdr:col>
      <xdr:colOff>101600</xdr:colOff>
      <xdr:row>77</xdr:row>
      <xdr:rowOff>135009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3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151536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24578</xdr:rowOff>
    </xdr:from>
    <xdr:to>
      <xdr:col>102</xdr:col>
      <xdr:colOff>165100</xdr:colOff>
      <xdr:row>77</xdr:row>
      <xdr:rowOff>126178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2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142705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40274</xdr:rowOff>
    </xdr:from>
    <xdr:to>
      <xdr:col>98</xdr:col>
      <xdr:colOff>38100</xdr:colOff>
      <xdr:row>77</xdr:row>
      <xdr:rowOff>141874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4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133001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ja-JP" altLang="en-US" sz="1100" b="0" i="0" baseline="0">
              <a:solidFill>
                <a:schemeClr val="dk1"/>
              </a:solidFill>
              <a:effectLst/>
              <a:latin typeface="+mn-lt"/>
              <a:ea typeface="+mn-ea"/>
              <a:cs typeface="+mn-cs"/>
            </a:rPr>
            <a:t>４９９，９５４</a:t>
          </a:r>
          <a:r>
            <a:rPr kumimoji="1" lang="ja-JP" altLang="ja-JP" sz="11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人件費は、住民一人当たり</a:t>
          </a:r>
          <a:r>
            <a:rPr kumimoji="1" lang="ja-JP" altLang="en-US" sz="1100" b="0" i="0" baseline="0">
              <a:solidFill>
                <a:schemeClr val="dk1"/>
              </a:solidFill>
              <a:effectLst/>
              <a:latin typeface="+mn-lt"/>
              <a:ea typeface="+mn-ea"/>
              <a:cs typeface="+mn-cs"/>
            </a:rPr>
            <a:t>７１，９２５</a:t>
          </a:r>
          <a:r>
            <a:rPr kumimoji="1" lang="ja-JP" altLang="ja-JP" sz="1100" b="0" i="0" baseline="0">
              <a:solidFill>
                <a:schemeClr val="dk1"/>
              </a:solidFill>
              <a:effectLst/>
              <a:latin typeface="+mn-lt"/>
              <a:ea typeface="+mn-ea"/>
              <a:cs typeface="+mn-cs"/>
            </a:rPr>
            <a:t>円となっており、類似団体と比較して一人あたりのコストが非常に低い水準にある。これは職員数が少ないことによるものである。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補助費等は、住民一人当たり</a:t>
          </a:r>
          <a:r>
            <a:rPr kumimoji="1" lang="ja-JP" altLang="en-US" sz="1100" b="0" i="0" baseline="0">
              <a:solidFill>
                <a:schemeClr val="dk1"/>
              </a:solidFill>
              <a:effectLst/>
              <a:latin typeface="+mn-lt"/>
              <a:ea typeface="+mn-ea"/>
              <a:cs typeface="+mn-cs"/>
            </a:rPr>
            <a:t>９９，３９８</a:t>
          </a:r>
          <a:r>
            <a:rPr kumimoji="1" lang="ja-JP" altLang="ja-JP" sz="1100" b="0" i="0" baseline="0">
              <a:solidFill>
                <a:schemeClr val="dk1"/>
              </a:solidFill>
              <a:effectLst/>
              <a:latin typeface="+mn-lt"/>
              <a:ea typeface="+mn-ea"/>
              <a:cs typeface="+mn-cs"/>
            </a:rPr>
            <a:t>円となっており、一人当たりの額が</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となっているが、これは</a:t>
          </a:r>
          <a:r>
            <a:rPr kumimoji="1" lang="ja-JP" altLang="en-US" sz="1100" b="0" i="0" baseline="0">
              <a:solidFill>
                <a:schemeClr val="dk1"/>
              </a:solidFill>
              <a:effectLst/>
              <a:latin typeface="+mn-lt"/>
              <a:ea typeface="+mn-ea"/>
              <a:cs typeface="+mn-cs"/>
            </a:rPr>
            <a:t>下水道事業の法適用移行に伴う補助費の増が一因</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扶助費は、住民一人当たり</a:t>
          </a:r>
          <a:r>
            <a:rPr kumimoji="1" lang="ja-JP" altLang="en-US" sz="1100" b="0" i="0" baseline="0">
              <a:solidFill>
                <a:schemeClr val="dk1"/>
              </a:solidFill>
              <a:effectLst/>
              <a:latin typeface="+mn-lt"/>
              <a:ea typeface="+mn-ea"/>
              <a:cs typeface="+mn-cs"/>
            </a:rPr>
            <a:t>６４，７８６</a:t>
          </a:r>
          <a:r>
            <a:rPr kumimoji="1" lang="ja-JP" altLang="ja-JP" sz="1100" b="0" i="0" baseline="0">
              <a:solidFill>
                <a:schemeClr val="dk1"/>
              </a:solidFill>
              <a:effectLst/>
              <a:latin typeface="+mn-lt"/>
              <a:ea typeface="+mn-ea"/>
              <a:cs typeface="+mn-cs"/>
            </a:rPr>
            <a:t>円となっており、類似団体、全国平均と比較して低い水準にある。扶助費の増加は財政状況にも大きく影響するので、今後も抑制に努める。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普通建設事業費費は、住民一人当たり</a:t>
          </a:r>
          <a:r>
            <a:rPr kumimoji="1" lang="ja-JP" altLang="en-US" sz="1100" b="0" i="0" baseline="0">
              <a:solidFill>
                <a:schemeClr val="dk1"/>
              </a:solidFill>
              <a:effectLst/>
              <a:latin typeface="+mn-lt"/>
              <a:ea typeface="+mn-ea"/>
              <a:cs typeface="+mn-cs"/>
            </a:rPr>
            <a:t>３３，１７０</a:t>
          </a:r>
          <a:r>
            <a:rPr kumimoji="1" lang="ja-JP" altLang="ja-JP" sz="1100" b="0" i="0" baseline="0">
              <a:solidFill>
                <a:schemeClr val="dk1"/>
              </a:solidFill>
              <a:effectLst/>
              <a:latin typeface="+mn-lt"/>
              <a:ea typeface="+mn-ea"/>
              <a:cs typeface="+mn-cs"/>
            </a:rPr>
            <a:t>円となっており、類似団体と比較して一人あたりのコストが低い状況となっている。これは財政状況を考慮し、事業を絞って実施しているためである。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15,720
15,652
57.37
8,148,368
7,859,277
254,657
4,523,965
5,261,648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5283</xdr:rowOff>
    </xdr:from>
    <xdr:to>
      <xdr:col>24</xdr:col>
      <xdr:colOff>63500</xdr:colOff>
      <xdr:row>37</xdr:row>
      <xdr:rowOff>27229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48933"/>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5283</xdr:rowOff>
    </xdr:from>
    <xdr:to>
      <xdr:col>19</xdr:col>
      <xdr:colOff>177800</xdr:colOff>
      <xdr:row>37</xdr:row>
      <xdr:rowOff>56490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48933"/>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55118</xdr:rowOff>
    </xdr:from>
    <xdr:to>
      <xdr:col>15</xdr:col>
      <xdr:colOff>50800</xdr:colOff>
      <xdr:row>37</xdr:row>
      <xdr:rowOff>56490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27318"/>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55118</xdr:rowOff>
    </xdr:from>
    <xdr:to>
      <xdr:col>10</xdr:col>
      <xdr:colOff>114300</xdr:colOff>
      <xdr:row>36</xdr:row>
      <xdr:rowOff>148158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27318"/>
          <a:ext cx="889000" cy="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56667</xdr:rowOff>
    </xdr:from>
    <xdr:to>
      <xdr:col>6</xdr:col>
      <xdr:colOff>38100</xdr:colOff>
      <xdr:row>34</xdr:row>
      <xdr:rowOff>158267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3344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147879</xdr:rowOff>
    </xdr:from>
    <xdr:to>
      <xdr:col>24</xdr:col>
      <xdr:colOff>114300</xdr:colOff>
      <xdr:row>37</xdr:row>
      <xdr:rowOff>78029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126306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125933</xdr:rowOff>
    </xdr:from>
    <xdr:to>
      <xdr:col>20</xdr:col>
      <xdr:colOff>38100</xdr:colOff>
      <xdr:row>37</xdr:row>
      <xdr:rowOff>56083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47210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5690</xdr:rowOff>
    </xdr:from>
    <xdr:to>
      <xdr:col>15</xdr:col>
      <xdr:colOff>101600</xdr:colOff>
      <xdr:row>37</xdr:row>
      <xdr:rowOff>107290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98417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4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4318</xdr:rowOff>
    </xdr:from>
    <xdr:to>
      <xdr:col>10</xdr:col>
      <xdr:colOff>165100</xdr:colOff>
      <xdr:row>36</xdr:row>
      <xdr:rowOff>105918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122445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5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97358</xdr:rowOff>
    </xdr:from>
    <xdr:to>
      <xdr:col>6</xdr:col>
      <xdr:colOff>38100</xdr:colOff>
      <xdr:row>37</xdr:row>
      <xdr:rowOff>27508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18635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130628</xdr:rowOff>
    </xdr:from>
    <xdr:to>
      <xdr:col>24</xdr:col>
      <xdr:colOff>63500</xdr:colOff>
      <xdr:row>57</xdr:row>
      <xdr:rowOff>160793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3278"/>
          <a:ext cx="838200" cy="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132192</xdr:rowOff>
    </xdr:from>
    <xdr:to>
      <xdr:col>19</xdr:col>
      <xdr:colOff>177800</xdr:colOff>
      <xdr:row>57</xdr:row>
      <xdr:rowOff>160793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4842"/>
          <a:ext cx="8890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70489</xdr:rowOff>
    </xdr:from>
    <xdr:to>
      <xdr:col>15</xdr:col>
      <xdr:colOff>50800</xdr:colOff>
      <xdr:row>57</xdr:row>
      <xdr:rowOff>132192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1689"/>
          <a:ext cx="889000" cy="2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70489</xdr:rowOff>
    </xdr:from>
    <xdr:to>
      <xdr:col>10</xdr:col>
      <xdr:colOff>114300</xdr:colOff>
      <xdr:row>58</xdr:row>
      <xdr:rowOff>135520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71689"/>
          <a:ext cx="889000" cy="40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159570</xdr:rowOff>
    </xdr:from>
    <xdr:to>
      <xdr:col>6</xdr:col>
      <xdr:colOff>38100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79828</xdr:rowOff>
    </xdr:from>
    <xdr:to>
      <xdr:col>24</xdr:col>
      <xdr:colOff>114300</xdr:colOff>
      <xdr:row>58</xdr:row>
      <xdr:rowOff>9978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58255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109993</xdr:rowOff>
    </xdr:from>
    <xdr:to>
      <xdr:col>20</xdr:col>
      <xdr:colOff>38100</xdr:colOff>
      <xdr:row>58</xdr:row>
      <xdr:rowOff>40143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31270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81392</xdr:rowOff>
    </xdr:from>
    <xdr:to>
      <xdr:col>15</xdr:col>
      <xdr:colOff>101600</xdr:colOff>
      <xdr:row>58</xdr:row>
      <xdr:rowOff>11542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19689</xdr:rowOff>
    </xdr:from>
    <xdr:to>
      <xdr:col>10</xdr:col>
      <xdr:colOff>165100</xdr:colOff>
      <xdr:row>56</xdr:row>
      <xdr:rowOff>121289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112416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84720</xdr:rowOff>
    </xdr:from>
    <xdr:to>
      <xdr:col>6</xdr:col>
      <xdr:colOff>38100</xdr:colOff>
      <xdr:row>59</xdr:row>
      <xdr:rowOff>14870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5997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84237</xdr:rowOff>
    </xdr:from>
    <xdr:to>
      <xdr:col>24</xdr:col>
      <xdr:colOff>63500</xdr:colOff>
      <xdr:row>77</xdr:row>
      <xdr:rowOff>27860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4437"/>
          <a:ext cx="838200" cy="1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77107</xdr:rowOff>
    </xdr:from>
    <xdr:to>
      <xdr:col>19</xdr:col>
      <xdr:colOff>177800</xdr:colOff>
      <xdr:row>77</xdr:row>
      <xdr:rowOff>27860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07307"/>
          <a:ext cx="889000" cy="1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77107</xdr:rowOff>
    </xdr:from>
    <xdr:to>
      <xdr:col>15</xdr:col>
      <xdr:colOff>50800</xdr:colOff>
      <xdr:row>78</xdr:row>
      <xdr:rowOff>57448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7307"/>
          <a:ext cx="889000" cy="3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57448</xdr:rowOff>
    </xdr:from>
    <xdr:to>
      <xdr:col>10</xdr:col>
      <xdr:colOff>114300</xdr:colOff>
      <xdr:row>78</xdr:row>
      <xdr:rowOff>143151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0548"/>
          <a:ext cx="889000" cy="8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161889</xdr:rowOff>
    </xdr:from>
    <xdr:to>
      <xdr:col>6</xdr:col>
      <xdr:colOff>38100</xdr:colOff>
      <xdr:row>77</xdr:row>
      <xdr:rowOff>92039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108566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6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33437</xdr:rowOff>
    </xdr:from>
    <xdr:to>
      <xdr:col>24</xdr:col>
      <xdr:colOff>114300</xdr:colOff>
      <xdr:row>76</xdr:row>
      <xdr:rowOff>135037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11864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148510</xdr:rowOff>
    </xdr:from>
    <xdr:to>
      <xdr:col>20</xdr:col>
      <xdr:colOff>38100</xdr:colOff>
      <xdr:row>77</xdr:row>
      <xdr:rowOff>78660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69787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7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26307</xdr:rowOff>
    </xdr:from>
    <xdr:to>
      <xdr:col>15</xdr:col>
      <xdr:colOff>101600</xdr:colOff>
      <xdr:row>76</xdr:row>
      <xdr:rowOff>127907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119034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4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6648</xdr:rowOff>
    </xdr:from>
    <xdr:to>
      <xdr:col>10</xdr:col>
      <xdr:colOff>165100</xdr:colOff>
      <xdr:row>78</xdr:row>
      <xdr:rowOff>108248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99375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92351</xdr:rowOff>
    </xdr:from>
    <xdr:to>
      <xdr:col>6</xdr:col>
      <xdr:colOff>38100</xdr:colOff>
      <xdr:row>79</xdr:row>
      <xdr:rowOff>22501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13628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20155</xdr:rowOff>
    </xdr:from>
    <xdr:to>
      <xdr:col>24</xdr:col>
      <xdr:colOff>63500</xdr:colOff>
      <xdr:row>97</xdr:row>
      <xdr:rowOff>113551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50805"/>
          <a:ext cx="838200" cy="9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113551</xdr:rowOff>
    </xdr:from>
    <xdr:to>
      <xdr:col>19</xdr:col>
      <xdr:colOff>177800</xdr:colOff>
      <xdr:row>97</xdr:row>
      <xdr:rowOff>166357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44201"/>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102870</xdr:rowOff>
    </xdr:from>
    <xdr:to>
      <xdr:col>15</xdr:col>
      <xdr:colOff>50800</xdr:colOff>
      <xdr:row>97</xdr:row>
      <xdr:rowOff>166357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33520"/>
          <a:ext cx="889000" cy="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102870</xdr:rowOff>
    </xdr:from>
    <xdr:to>
      <xdr:col>10</xdr:col>
      <xdr:colOff>114300</xdr:colOff>
      <xdr:row>98</xdr:row>
      <xdr:rowOff>21983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33520"/>
          <a:ext cx="889000" cy="9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23837</xdr:rowOff>
    </xdr:from>
    <xdr:to>
      <xdr:col>6</xdr:col>
      <xdr:colOff>38100</xdr:colOff>
      <xdr:row>97</xdr:row>
      <xdr:rowOff>125437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141964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140805</xdr:rowOff>
    </xdr:from>
    <xdr:to>
      <xdr:col>24</xdr:col>
      <xdr:colOff>114300</xdr:colOff>
      <xdr:row>97</xdr:row>
      <xdr:rowOff>70955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163682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62751</xdr:rowOff>
    </xdr:from>
    <xdr:to>
      <xdr:col>20</xdr:col>
      <xdr:colOff>38100</xdr:colOff>
      <xdr:row>97</xdr:row>
      <xdr:rowOff>164351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155478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115557</xdr:rowOff>
    </xdr:from>
    <xdr:to>
      <xdr:col>15</xdr:col>
      <xdr:colOff>101600</xdr:colOff>
      <xdr:row>98</xdr:row>
      <xdr:rowOff>45707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4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36834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3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52070</xdr:rowOff>
    </xdr:from>
    <xdr:to>
      <xdr:col>10</xdr:col>
      <xdr:colOff>165100</xdr:colOff>
      <xdr:row>97</xdr:row>
      <xdr:rowOff>153670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142633</xdr:rowOff>
    </xdr:from>
    <xdr:to>
      <xdr:col>6</xdr:col>
      <xdr:colOff>38100</xdr:colOff>
      <xdr:row>98</xdr:row>
      <xdr:rowOff>72783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63910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126619</xdr:rowOff>
    </xdr:from>
    <xdr:to>
      <xdr:col>36</xdr:col>
      <xdr:colOff>165100</xdr:colOff>
      <xdr:row>38</xdr:row>
      <xdr:rowOff>56769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73296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45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170180</xdr:rowOff>
    </xdr:from>
    <xdr:to>
      <xdr:col>55</xdr:col>
      <xdr:colOff>0</xdr:colOff>
      <xdr:row>58</xdr:row>
      <xdr:rowOff>82906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42830"/>
          <a:ext cx="838200" cy="8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170180</xdr:rowOff>
    </xdr:from>
    <xdr:to>
      <xdr:col>50</xdr:col>
      <xdr:colOff>114300</xdr:colOff>
      <xdr:row>58</xdr:row>
      <xdr:rowOff>34937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42830"/>
          <a:ext cx="8890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28118</xdr:rowOff>
    </xdr:from>
    <xdr:to>
      <xdr:col>45</xdr:col>
      <xdr:colOff>177800</xdr:colOff>
      <xdr:row>58</xdr:row>
      <xdr:rowOff>34937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72218"/>
          <a:ext cx="8890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125730</xdr:rowOff>
    </xdr:from>
    <xdr:to>
      <xdr:col>41</xdr:col>
      <xdr:colOff>50800</xdr:colOff>
      <xdr:row>58</xdr:row>
      <xdr:rowOff>28118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98380"/>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141110</xdr:rowOff>
    </xdr:from>
    <xdr:to>
      <xdr:col>36</xdr:col>
      <xdr:colOff>165100</xdr:colOff>
      <xdr:row>57</xdr:row>
      <xdr:rowOff>71260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87787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32106</xdr:rowOff>
    </xdr:from>
    <xdr:to>
      <xdr:col>55</xdr:col>
      <xdr:colOff>50800</xdr:colOff>
      <xdr:row>58</xdr:row>
      <xdr:rowOff>133706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118483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119380</xdr:rowOff>
    </xdr:from>
    <xdr:to>
      <xdr:col>50</xdr:col>
      <xdr:colOff>165100</xdr:colOff>
      <xdr:row>58</xdr:row>
      <xdr:rowOff>49530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40657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155587</xdr:rowOff>
    </xdr:from>
    <xdr:to>
      <xdr:col>46</xdr:col>
      <xdr:colOff>38100</xdr:colOff>
      <xdr:row>58</xdr:row>
      <xdr:rowOff>85737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2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148768</xdr:rowOff>
    </xdr:from>
    <xdr:to>
      <xdr:col>41</xdr:col>
      <xdr:colOff>101600</xdr:colOff>
      <xdr:row>58</xdr:row>
      <xdr:rowOff>78918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70045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74930</xdr:rowOff>
    </xdr:from>
    <xdr:to>
      <xdr:col>36</xdr:col>
      <xdr:colOff>165100</xdr:colOff>
      <xdr:row>58</xdr:row>
      <xdr:rowOff>5080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167657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4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139567</xdr:rowOff>
    </xdr:from>
    <xdr:to>
      <xdr:col>55</xdr:col>
      <xdr:colOff>0</xdr:colOff>
      <xdr:row>77</xdr:row>
      <xdr:rowOff>29381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69767"/>
          <a:ext cx="8382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29381</xdr:rowOff>
    </xdr:from>
    <xdr:to>
      <xdr:col>50</xdr:col>
      <xdr:colOff>114300</xdr:colOff>
      <xdr:row>78</xdr:row>
      <xdr:rowOff>13951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31031"/>
          <a:ext cx="889000" cy="15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38336</xdr:rowOff>
    </xdr:from>
    <xdr:to>
      <xdr:col>45</xdr:col>
      <xdr:colOff>177800</xdr:colOff>
      <xdr:row>78</xdr:row>
      <xdr:rowOff>13951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39986"/>
          <a:ext cx="889000" cy="14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38336</xdr:rowOff>
    </xdr:from>
    <xdr:to>
      <xdr:col>41</xdr:col>
      <xdr:colOff>50800</xdr:colOff>
      <xdr:row>78</xdr:row>
      <xdr:rowOff>170447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39986"/>
          <a:ext cx="889000" cy="30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150394</xdr:rowOff>
    </xdr:from>
    <xdr:to>
      <xdr:col>36</xdr:col>
      <xdr:colOff>165100</xdr:colOff>
      <xdr:row>77</xdr:row>
      <xdr:rowOff>80544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8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97070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9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88767</xdr:rowOff>
    </xdr:from>
    <xdr:to>
      <xdr:col>55</xdr:col>
      <xdr:colOff>50800</xdr:colOff>
      <xdr:row>77</xdr:row>
      <xdr:rowOff>18917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111644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150031</xdr:rowOff>
    </xdr:from>
    <xdr:to>
      <xdr:col>50</xdr:col>
      <xdr:colOff>165100</xdr:colOff>
      <xdr:row>77</xdr:row>
      <xdr:rowOff>80181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71308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134601</xdr:rowOff>
    </xdr:from>
    <xdr:to>
      <xdr:col>46</xdr:col>
      <xdr:colOff>38100</xdr:colOff>
      <xdr:row>78</xdr:row>
      <xdr:rowOff>64751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55878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158986</xdr:rowOff>
    </xdr:from>
    <xdr:to>
      <xdr:col>41</xdr:col>
      <xdr:colOff>101600</xdr:colOff>
      <xdr:row>77</xdr:row>
      <xdr:rowOff>89136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8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80263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119647</xdr:rowOff>
    </xdr:from>
    <xdr:to>
      <xdr:col>36</xdr:col>
      <xdr:colOff>165100</xdr:colOff>
      <xdr:row>79</xdr:row>
      <xdr:rowOff>49797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40924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49733</xdr:rowOff>
    </xdr:from>
    <xdr:to>
      <xdr:col>55</xdr:col>
      <xdr:colOff>0</xdr:colOff>
      <xdr:row>99</xdr:row>
      <xdr:rowOff>133477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7023283"/>
          <a:ext cx="8382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121158</xdr:rowOff>
    </xdr:from>
    <xdr:to>
      <xdr:col>50</xdr:col>
      <xdr:colOff>114300</xdr:colOff>
      <xdr:row>99</xdr:row>
      <xdr:rowOff>133477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7094708"/>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121158</xdr:rowOff>
    </xdr:from>
    <xdr:to>
      <xdr:col>45</xdr:col>
      <xdr:colOff>177800</xdr:colOff>
      <xdr:row>99</xdr:row>
      <xdr:rowOff>130987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7094708"/>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103569</xdr:rowOff>
    </xdr:from>
    <xdr:to>
      <xdr:col>41</xdr:col>
      <xdr:colOff>50800</xdr:colOff>
      <xdr:row>99</xdr:row>
      <xdr:rowOff>130987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7077119"/>
          <a:ext cx="889000" cy="2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164288</xdr:rowOff>
    </xdr:from>
    <xdr:to>
      <xdr:col>36</xdr:col>
      <xdr:colOff>165100</xdr:colOff>
      <xdr:row>97</xdr:row>
      <xdr:rowOff>94438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2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110965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170383</xdr:rowOff>
    </xdr:from>
    <xdr:to>
      <xdr:col>55</xdr:col>
      <xdr:colOff>50800</xdr:colOff>
      <xdr:row>99</xdr:row>
      <xdr:rowOff>100533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85310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82677</xdr:rowOff>
    </xdr:from>
    <xdr:to>
      <xdr:col>50</xdr:col>
      <xdr:colOff>165100</xdr:colOff>
      <xdr:row>100</xdr:row>
      <xdr:rowOff>12827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705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100</xdr:row>
      <xdr:rowOff>3954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1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70358</xdr:rowOff>
    </xdr:from>
    <xdr:to>
      <xdr:col>46</xdr:col>
      <xdr:colOff>38100</xdr:colOff>
      <xdr:row>100</xdr:row>
      <xdr:rowOff>508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70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163085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13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80187</xdr:rowOff>
    </xdr:from>
    <xdr:to>
      <xdr:col>41</xdr:col>
      <xdr:colOff>101600</xdr:colOff>
      <xdr:row>100</xdr:row>
      <xdr:rowOff>10337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705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100</xdr:row>
      <xdr:rowOff>1464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14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52769</xdr:rowOff>
    </xdr:from>
    <xdr:to>
      <xdr:col>36</xdr:col>
      <xdr:colOff>165100</xdr:colOff>
      <xdr:row>99</xdr:row>
      <xdr:rowOff>154369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70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145496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11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93588</xdr:rowOff>
    </xdr:from>
    <xdr:to>
      <xdr:col>85</xdr:col>
      <xdr:colOff>127000</xdr:colOff>
      <xdr:row>38</xdr:row>
      <xdr:rowOff>108872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65788"/>
          <a:ext cx="838200" cy="35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62466</xdr:rowOff>
    </xdr:from>
    <xdr:to>
      <xdr:col>81</xdr:col>
      <xdr:colOff>50800</xdr:colOff>
      <xdr:row>38</xdr:row>
      <xdr:rowOff>108872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77566"/>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62466</xdr:rowOff>
    </xdr:from>
    <xdr:to>
      <xdr:col>76</xdr:col>
      <xdr:colOff>114300</xdr:colOff>
      <xdr:row>38</xdr:row>
      <xdr:rowOff>64817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77566"/>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64817</xdr:rowOff>
    </xdr:from>
    <xdr:to>
      <xdr:col>71</xdr:col>
      <xdr:colOff>177800</xdr:colOff>
      <xdr:row>38</xdr:row>
      <xdr:rowOff>100283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79917"/>
          <a:ext cx="889000" cy="3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150067</xdr:rowOff>
    </xdr:from>
    <xdr:to>
      <xdr:col>67</xdr:col>
      <xdr:colOff>101600</xdr:colOff>
      <xdr:row>36</xdr:row>
      <xdr:rowOff>80217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96744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42788</xdr:rowOff>
    </xdr:from>
    <xdr:to>
      <xdr:col>85</xdr:col>
      <xdr:colOff>177800</xdr:colOff>
      <xdr:row>36</xdr:row>
      <xdr:rowOff>144388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1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65665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58072</xdr:rowOff>
    </xdr:from>
    <xdr:to>
      <xdr:col>81</xdr:col>
      <xdr:colOff>101600</xdr:colOff>
      <xdr:row>38</xdr:row>
      <xdr:rowOff>159672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150799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6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11666</xdr:rowOff>
    </xdr:from>
    <xdr:to>
      <xdr:col>76</xdr:col>
      <xdr:colOff>165100</xdr:colOff>
      <xdr:row>38</xdr:row>
      <xdr:rowOff>113266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2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104393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1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14017</xdr:rowOff>
    </xdr:from>
    <xdr:to>
      <xdr:col>72</xdr:col>
      <xdr:colOff>38100</xdr:colOff>
      <xdr:row>38</xdr:row>
      <xdr:rowOff>115617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106744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2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49483</xdr:rowOff>
    </xdr:from>
    <xdr:to>
      <xdr:col>67</xdr:col>
      <xdr:colOff>101600</xdr:colOff>
      <xdr:row>38</xdr:row>
      <xdr:rowOff>151083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6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142210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5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170599</xdr:rowOff>
    </xdr:from>
    <xdr:to>
      <xdr:col>85</xdr:col>
      <xdr:colOff>127000</xdr:colOff>
      <xdr:row>58</xdr:row>
      <xdr:rowOff>126047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71799"/>
          <a:ext cx="838200" cy="2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170599</xdr:rowOff>
    </xdr:from>
    <xdr:to>
      <xdr:col>81</xdr:col>
      <xdr:colOff>50800</xdr:colOff>
      <xdr:row>58</xdr:row>
      <xdr:rowOff>37973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71799"/>
          <a:ext cx="889000" cy="2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133121</xdr:rowOff>
    </xdr:from>
    <xdr:to>
      <xdr:col>76</xdr:col>
      <xdr:colOff>114300</xdr:colOff>
      <xdr:row>58</xdr:row>
      <xdr:rowOff>37973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34321"/>
          <a:ext cx="889000" cy="2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18149</xdr:rowOff>
    </xdr:from>
    <xdr:to>
      <xdr:col>71</xdr:col>
      <xdr:colOff>177800</xdr:colOff>
      <xdr:row>56</xdr:row>
      <xdr:rowOff>133121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19349"/>
          <a:ext cx="889000" cy="1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135331</xdr:rowOff>
    </xdr:from>
    <xdr:to>
      <xdr:col>67</xdr:col>
      <xdr:colOff>101600</xdr:colOff>
      <xdr:row>56</xdr:row>
      <xdr:rowOff>65481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6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82008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4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75247</xdr:rowOff>
    </xdr:from>
    <xdr:to>
      <xdr:col>85</xdr:col>
      <xdr:colOff>177800</xdr:colOff>
      <xdr:row>59</xdr:row>
      <xdr:rowOff>5397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100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161624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119799</xdr:rowOff>
    </xdr:from>
    <xdr:to>
      <xdr:col>81</xdr:col>
      <xdr:colOff>101600</xdr:colOff>
      <xdr:row>57</xdr:row>
      <xdr:rowOff>49949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41076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158623</xdr:rowOff>
    </xdr:from>
    <xdr:to>
      <xdr:col>76</xdr:col>
      <xdr:colOff>165100</xdr:colOff>
      <xdr:row>58</xdr:row>
      <xdr:rowOff>88773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79900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82321</xdr:rowOff>
    </xdr:from>
    <xdr:to>
      <xdr:col>72</xdr:col>
      <xdr:colOff>38100</xdr:colOff>
      <xdr:row>57</xdr:row>
      <xdr:rowOff>12471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138799</xdr:rowOff>
    </xdr:from>
    <xdr:to>
      <xdr:col>67</xdr:col>
      <xdr:colOff>101600</xdr:colOff>
      <xdr:row>56</xdr:row>
      <xdr:rowOff>68949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6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60076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6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41532</xdr:rowOff>
    </xdr:from>
    <xdr:to>
      <xdr:col>85</xdr:col>
      <xdr:colOff>127000</xdr:colOff>
      <xdr:row>79</xdr:row>
      <xdr:rowOff>75006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86082"/>
          <a:ext cx="8382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72906</xdr:rowOff>
    </xdr:from>
    <xdr:to>
      <xdr:col>81</xdr:col>
      <xdr:colOff>50800</xdr:colOff>
      <xdr:row>79</xdr:row>
      <xdr:rowOff>75006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17456"/>
          <a:ext cx="88900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72906</xdr:rowOff>
    </xdr:from>
    <xdr:to>
      <xdr:col>76</xdr:col>
      <xdr:colOff>114300</xdr:colOff>
      <xdr:row>79</xdr:row>
      <xdr:rowOff>74549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17456"/>
          <a:ext cx="889000" cy="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45625</xdr:rowOff>
    </xdr:from>
    <xdr:to>
      <xdr:col>71</xdr:col>
      <xdr:colOff>177800</xdr:colOff>
      <xdr:row>79</xdr:row>
      <xdr:rowOff>74549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90175"/>
          <a:ext cx="889000" cy="2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148380</xdr:rowOff>
    </xdr:from>
    <xdr:to>
      <xdr:col>67</xdr:col>
      <xdr:colOff>101600</xdr:colOff>
      <xdr:row>79</xdr:row>
      <xdr:rowOff>78530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95057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9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162182</xdr:rowOff>
    </xdr:from>
    <xdr:to>
      <xdr:col>85</xdr:col>
      <xdr:colOff>177800</xdr:colOff>
      <xdr:row>79</xdr:row>
      <xdr:rowOff>92332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24206</xdr:rowOff>
    </xdr:from>
    <xdr:to>
      <xdr:col>81</xdr:col>
      <xdr:colOff>101600</xdr:colOff>
      <xdr:row>79</xdr:row>
      <xdr:rowOff>125806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116933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6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22106</xdr:rowOff>
    </xdr:from>
    <xdr:to>
      <xdr:col>76</xdr:col>
      <xdr:colOff>165100</xdr:colOff>
      <xdr:row>79</xdr:row>
      <xdr:rowOff>123706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114833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5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23749</xdr:rowOff>
    </xdr:from>
    <xdr:to>
      <xdr:col>72</xdr:col>
      <xdr:colOff>38100</xdr:colOff>
      <xdr:row>79</xdr:row>
      <xdr:rowOff>125349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6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116476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6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166275</xdr:rowOff>
    </xdr:from>
    <xdr:to>
      <xdr:col>67</xdr:col>
      <xdr:colOff>101600</xdr:colOff>
      <xdr:row>79</xdr:row>
      <xdr:rowOff>96425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87552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62920</xdr:rowOff>
    </xdr:from>
    <xdr:to>
      <xdr:col>85</xdr:col>
      <xdr:colOff>127000</xdr:colOff>
      <xdr:row>97</xdr:row>
      <xdr:rowOff>70289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93570"/>
          <a:ext cx="838200" cy="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53084</xdr:rowOff>
    </xdr:from>
    <xdr:to>
      <xdr:col>81</xdr:col>
      <xdr:colOff>50800</xdr:colOff>
      <xdr:row>97</xdr:row>
      <xdr:rowOff>62920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83734"/>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53084</xdr:rowOff>
    </xdr:from>
    <xdr:to>
      <xdr:col>76</xdr:col>
      <xdr:colOff>114300</xdr:colOff>
      <xdr:row>97</xdr:row>
      <xdr:rowOff>63866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8373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52412</xdr:rowOff>
    </xdr:from>
    <xdr:to>
      <xdr:col>71</xdr:col>
      <xdr:colOff>177800</xdr:colOff>
      <xdr:row>97</xdr:row>
      <xdr:rowOff>63866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83062"/>
          <a:ext cx="8890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96101</xdr:rowOff>
    </xdr:from>
    <xdr:to>
      <xdr:col>67</xdr:col>
      <xdr:colOff>101600</xdr:colOff>
      <xdr:row>97</xdr:row>
      <xdr:rowOff>26251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19489</xdr:rowOff>
    </xdr:from>
    <xdr:to>
      <xdr:col>85</xdr:col>
      <xdr:colOff>177800</xdr:colOff>
      <xdr:row>97</xdr:row>
      <xdr:rowOff>121089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169366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12120</xdr:rowOff>
    </xdr:from>
    <xdr:to>
      <xdr:col>81</xdr:col>
      <xdr:colOff>101600</xdr:colOff>
      <xdr:row>97</xdr:row>
      <xdr:rowOff>113720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104847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3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2284</xdr:rowOff>
    </xdr:from>
    <xdr:to>
      <xdr:col>76</xdr:col>
      <xdr:colOff>165100</xdr:colOff>
      <xdr:row>97</xdr:row>
      <xdr:rowOff>103884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95011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2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13066</xdr:rowOff>
    </xdr:from>
    <xdr:to>
      <xdr:col>72</xdr:col>
      <xdr:colOff>38100</xdr:colOff>
      <xdr:row>97</xdr:row>
      <xdr:rowOff>114666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105793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3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1612</xdr:rowOff>
    </xdr:from>
    <xdr:to>
      <xdr:col>67</xdr:col>
      <xdr:colOff>101600</xdr:colOff>
      <xdr:row>97</xdr:row>
      <xdr:rowOff>103212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94339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2032</xdr:rowOff>
    </xdr:from>
    <xdr:to>
      <xdr:col>98</xdr:col>
      <xdr:colOff>38100</xdr:colOff>
      <xdr:row>30</xdr:row>
      <xdr:rowOff>103632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120159</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49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ja-JP" altLang="en-US" sz="1100" b="0" i="0" baseline="0">
              <a:solidFill>
                <a:schemeClr val="dk1"/>
              </a:solidFill>
              <a:effectLst/>
              <a:latin typeface="+mn-lt"/>
              <a:ea typeface="+mn-ea"/>
              <a:cs typeface="+mn-cs"/>
            </a:rPr>
            <a:t>９５，２７８</a:t>
          </a:r>
          <a:r>
            <a:rPr kumimoji="1" lang="ja-JP" altLang="ja-JP" sz="1100" b="0" i="0" baseline="0">
              <a:solidFill>
                <a:schemeClr val="dk1"/>
              </a:solidFill>
              <a:effectLst/>
              <a:latin typeface="+mn-lt"/>
              <a:ea typeface="+mn-ea"/>
              <a:cs typeface="+mn-cs"/>
            </a:rPr>
            <a:t>円となっている。前年度と比較して</a:t>
          </a:r>
          <a:r>
            <a:rPr kumimoji="1" lang="ja-JP" altLang="en-US" sz="1100" b="0" i="0" baseline="0">
              <a:solidFill>
                <a:schemeClr val="dk1"/>
              </a:solidFill>
              <a:effectLst/>
              <a:latin typeface="+mn-lt"/>
              <a:ea typeface="+mn-ea"/>
              <a:cs typeface="+mn-cs"/>
            </a:rPr>
            <a:t>１０．８</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増加しているが</a:t>
          </a:r>
          <a:r>
            <a:rPr kumimoji="1" lang="ja-JP" altLang="ja-JP" sz="1100" b="0" i="0" baseline="0">
              <a:solidFill>
                <a:schemeClr val="dk1"/>
              </a:solidFill>
              <a:effectLst/>
              <a:latin typeface="+mn-lt"/>
              <a:ea typeface="+mn-ea"/>
              <a:cs typeface="+mn-cs"/>
            </a:rPr>
            <a:t>、類似団体平均と比べて低い水準にある。</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の主な要因は、</a:t>
          </a:r>
          <a:r>
            <a:rPr kumimoji="1" lang="ja-JP" altLang="en-US" sz="1100" b="0" i="0" baseline="0">
              <a:solidFill>
                <a:schemeClr val="dk1"/>
              </a:solidFill>
              <a:effectLst/>
              <a:latin typeface="+mn-lt"/>
              <a:ea typeface="+mn-ea"/>
              <a:cs typeface="+mn-cs"/>
            </a:rPr>
            <a:t>さわやか上富田まちづくり</a:t>
          </a:r>
          <a:r>
            <a:rPr kumimoji="1" lang="ja-JP" altLang="ja-JP" sz="1100" b="0" i="0" baseline="0">
              <a:solidFill>
                <a:schemeClr val="dk1"/>
              </a:solidFill>
              <a:effectLst/>
              <a:latin typeface="+mn-lt"/>
              <a:ea typeface="+mn-ea"/>
              <a:cs typeface="+mn-cs"/>
            </a:rPr>
            <a:t>基金積立金の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民生費は、住民一人当たり</a:t>
          </a:r>
          <a:r>
            <a:rPr kumimoji="1" lang="ja-JP" altLang="en-US" sz="1100" b="0" i="0" baseline="0">
              <a:solidFill>
                <a:schemeClr val="dk1"/>
              </a:solidFill>
              <a:effectLst/>
              <a:latin typeface="+mn-lt"/>
              <a:ea typeface="+mn-ea"/>
              <a:cs typeface="+mn-cs"/>
            </a:rPr>
            <a:t>１６８，５９５</a:t>
          </a:r>
          <a:r>
            <a:rPr kumimoji="1" lang="ja-JP" altLang="ja-JP" sz="1100" b="0" i="0" baseline="0">
              <a:solidFill>
                <a:schemeClr val="dk1"/>
              </a:solidFill>
              <a:effectLst/>
              <a:latin typeface="+mn-lt"/>
              <a:ea typeface="+mn-ea"/>
              <a:cs typeface="+mn-cs"/>
            </a:rPr>
            <a:t>円となっている。前年度と比較して６．</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しているが、類似団体平均と比べると低い水準にある。増加の主な要因は、</a:t>
          </a:r>
          <a:r>
            <a:rPr kumimoji="1" lang="ja-JP" altLang="en-US" sz="1100" b="0" i="0" baseline="0">
              <a:solidFill>
                <a:schemeClr val="dk1"/>
              </a:solidFill>
              <a:effectLst/>
              <a:latin typeface="+mn-lt"/>
              <a:ea typeface="+mn-ea"/>
              <a:cs typeface="+mn-cs"/>
            </a:rPr>
            <a:t>障害福祉サービス等給付費</a:t>
          </a:r>
          <a:r>
            <a:rPr kumimoji="1" lang="ja-JP" altLang="ja-JP" sz="1100" b="0" i="0" baseline="0">
              <a:solidFill>
                <a:schemeClr val="dk1"/>
              </a:solidFill>
              <a:effectLst/>
              <a:latin typeface="+mn-lt"/>
              <a:ea typeface="+mn-ea"/>
              <a:cs typeface="+mn-cs"/>
            </a:rPr>
            <a:t>の増によるものである。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商工費は、住民一人当たり</a:t>
          </a:r>
          <a:r>
            <a:rPr kumimoji="1" lang="ja-JP" altLang="en-US" sz="1100" b="0" i="0" baseline="0">
              <a:solidFill>
                <a:schemeClr val="dk1"/>
              </a:solidFill>
              <a:effectLst/>
              <a:latin typeface="+mn-lt"/>
              <a:ea typeface="+mn-ea"/>
              <a:cs typeface="+mn-cs"/>
            </a:rPr>
            <a:t>２２，００７</a:t>
          </a:r>
          <a:r>
            <a:rPr kumimoji="1" lang="ja-JP" altLang="ja-JP" sz="1100" b="0" i="0" baseline="0">
              <a:solidFill>
                <a:schemeClr val="dk1"/>
              </a:solidFill>
              <a:effectLst/>
              <a:latin typeface="+mn-lt"/>
              <a:ea typeface="+mn-ea"/>
              <a:cs typeface="+mn-cs"/>
            </a:rPr>
            <a:t>円となっている。前年度と比較して</a:t>
          </a:r>
          <a:r>
            <a:rPr kumimoji="1" lang="ja-JP" altLang="en-US" sz="1100" b="0" i="0" baseline="0">
              <a:solidFill>
                <a:schemeClr val="dk1"/>
              </a:solidFill>
              <a:effectLst/>
              <a:latin typeface="+mn-lt"/>
              <a:ea typeface="+mn-ea"/>
              <a:cs typeface="+mn-cs"/>
            </a:rPr>
            <a:t>１７．２</a:t>
          </a:r>
          <a:r>
            <a:rPr kumimoji="1" lang="ja-JP" altLang="ja-JP" sz="1100" b="0" i="0" baseline="0">
              <a:solidFill>
                <a:schemeClr val="dk1"/>
              </a:solidFill>
              <a:effectLst/>
              <a:latin typeface="+mn-lt"/>
              <a:ea typeface="+mn-ea"/>
              <a:cs typeface="+mn-cs"/>
            </a:rPr>
            <a:t>％増加して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、類似団体平均と比べて</a:t>
          </a:r>
          <a:r>
            <a:rPr kumimoji="1" lang="ja-JP" altLang="en-US" sz="1100" b="0" i="0" baseline="0">
              <a:solidFill>
                <a:schemeClr val="dk1"/>
              </a:solidFill>
              <a:effectLst/>
              <a:latin typeface="+mn-lt"/>
              <a:ea typeface="+mn-ea"/>
              <a:cs typeface="+mn-cs"/>
            </a:rPr>
            <a:t>高い</a:t>
          </a:r>
          <a:r>
            <a:rPr kumimoji="1" lang="ja-JP" altLang="ja-JP" sz="1100" b="0" i="0" baseline="0">
              <a:solidFill>
                <a:schemeClr val="dk1"/>
              </a:solidFill>
              <a:effectLst/>
              <a:latin typeface="+mn-lt"/>
              <a:ea typeface="+mn-ea"/>
              <a:cs typeface="+mn-cs"/>
            </a:rPr>
            <a:t>水準にある。増加の主な要因は、</a:t>
          </a:r>
          <a:r>
            <a:rPr kumimoji="1" lang="ja-JP" altLang="en-US" sz="1100" b="0" i="0" baseline="0">
              <a:solidFill>
                <a:schemeClr val="dk1"/>
              </a:solidFill>
              <a:effectLst/>
              <a:latin typeface="+mn-lt"/>
              <a:ea typeface="+mn-ea"/>
              <a:cs typeface="+mn-cs"/>
            </a:rPr>
            <a:t>事業所等立地促進基金積立金の増</a:t>
          </a:r>
          <a:r>
            <a:rPr kumimoji="1" lang="ja-JP" altLang="ja-JP" sz="1100" b="0" i="0" baseline="0">
              <a:solidFill>
                <a:schemeClr val="dk1"/>
              </a:solidFill>
              <a:effectLst/>
              <a:latin typeface="+mn-lt"/>
              <a:ea typeface="+mn-ea"/>
              <a:cs typeface="+mn-cs"/>
            </a:rPr>
            <a:t>によるものである。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衛生費は、住民一人当たり</a:t>
          </a:r>
          <a:r>
            <a:rPr kumimoji="1" lang="ja-JP" altLang="en-US" sz="1100" b="0" i="0" baseline="0">
              <a:solidFill>
                <a:schemeClr val="dk1"/>
              </a:solidFill>
              <a:effectLst/>
              <a:latin typeface="+mn-lt"/>
              <a:ea typeface="+mn-ea"/>
              <a:cs typeface="+mn-cs"/>
            </a:rPr>
            <a:t>５８，９１３</a:t>
          </a:r>
          <a:r>
            <a:rPr kumimoji="1" lang="ja-JP" altLang="ja-JP" sz="1100" b="0" i="0" baseline="0">
              <a:solidFill>
                <a:schemeClr val="dk1"/>
              </a:solidFill>
              <a:effectLst/>
              <a:latin typeface="+mn-lt"/>
              <a:ea typeface="+mn-ea"/>
              <a:cs typeface="+mn-cs"/>
            </a:rPr>
            <a:t>円となっている。前年度と比較して</a:t>
          </a:r>
          <a:r>
            <a:rPr kumimoji="1" lang="ja-JP" altLang="en-US" sz="1100" b="0" i="0" baseline="0">
              <a:solidFill>
                <a:schemeClr val="dk1"/>
              </a:solidFill>
              <a:effectLst/>
              <a:latin typeface="+mn-lt"/>
              <a:ea typeface="+mn-ea"/>
              <a:cs typeface="+mn-cs"/>
            </a:rPr>
            <a:t>１４．３</a:t>
          </a:r>
          <a:r>
            <a:rPr kumimoji="1" lang="ja-JP" altLang="ja-JP" sz="1100" b="0" i="0" baseline="0">
              <a:solidFill>
                <a:schemeClr val="dk1"/>
              </a:solidFill>
              <a:effectLst/>
              <a:latin typeface="+mn-lt"/>
              <a:ea typeface="+mn-ea"/>
              <a:cs typeface="+mn-cs"/>
            </a:rPr>
            <a:t>％増加している。これは、</a:t>
          </a:r>
          <a:r>
            <a:rPr kumimoji="1" lang="ja-JP" altLang="en-US" sz="1100" b="0" i="0" baseline="0">
              <a:solidFill>
                <a:schemeClr val="dk1"/>
              </a:solidFill>
              <a:effectLst/>
              <a:latin typeface="+mn-lt"/>
              <a:ea typeface="+mn-ea"/>
              <a:cs typeface="+mn-cs"/>
            </a:rPr>
            <a:t>一般廃棄物中間処理施設整備事業費準備基金積立金の増</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教育費は、住民一人当たり</a:t>
          </a:r>
          <a:r>
            <a:rPr kumimoji="1" lang="ja-JP" altLang="en-US" sz="1100" b="0" i="0" baseline="0">
              <a:solidFill>
                <a:schemeClr val="dk1"/>
              </a:solidFill>
              <a:effectLst/>
              <a:latin typeface="+mn-lt"/>
              <a:ea typeface="+mn-ea"/>
              <a:cs typeface="+mn-cs"/>
            </a:rPr>
            <a:t>３７，０７５</a:t>
          </a:r>
          <a:r>
            <a:rPr kumimoji="1" lang="ja-JP" altLang="ja-JP" sz="1100" b="0" i="0" baseline="0">
              <a:solidFill>
                <a:schemeClr val="dk1"/>
              </a:solidFill>
              <a:effectLst/>
              <a:latin typeface="+mn-lt"/>
              <a:ea typeface="+mn-ea"/>
              <a:cs typeface="+mn-cs"/>
            </a:rPr>
            <a:t>円となっている。前年度と比較して</a:t>
          </a:r>
          <a:r>
            <a:rPr kumimoji="1" lang="ja-JP" altLang="en-US" sz="1100" b="0" i="0" baseline="0">
              <a:solidFill>
                <a:schemeClr val="dk1"/>
              </a:solidFill>
              <a:effectLst/>
              <a:latin typeface="+mn-lt"/>
              <a:ea typeface="+mn-ea"/>
              <a:cs typeface="+mn-cs"/>
            </a:rPr>
            <a:t>３８．７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している。これは、公民館の耐震改修</a:t>
          </a:r>
          <a:r>
            <a:rPr kumimoji="1" lang="ja-JP" altLang="en-US" sz="1100" b="0" i="0" baseline="0">
              <a:solidFill>
                <a:schemeClr val="dk1"/>
              </a:solidFill>
              <a:effectLst/>
              <a:latin typeface="+mn-lt"/>
              <a:ea typeface="+mn-ea"/>
              <a:cs typeface="+mn-cs"/>
            </a:rPr>
            <a:t>等の竣工による工事請負費の減</a:t>
          </a:r>
          <a:r>
            <a:rPr kumimoji="1" lang="ja-JP" altLang="ja-JP" sz="1100" b="0" i="0" baseline="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年度の実質単年度収支においては</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５２</a:t>
          </a:r>
          <a:r>
            <a:rPr kumimoji="1" lang="ja-JP" altLang="ja-JP" sz="1100" b="0" i="0" baseline="0">
              <a:solidFill>
                <a:schemeClr val="dk1"/>
              </a:solidFill>
              <a:effectLst/>
              <a:latin typeface="+mn-lt"/>
              <a:ea typeface="+mn-ea"/>
              <a:cs typeface="+mn-cs"/>
            </a:rPr>
            <a:t>％となり、実質収支においては</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３２</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プラス</a:t>
          </a:r>
          <a:r>
            <a:rPr kumimoji="1" lang="ja-JP" altLang="ja-JP" sz="1100" b="0" i="0" baseline="0">
              <a:solidFill>
                <a:schemeClr val="dk1"/>
              </a:solidFill>
              <a:effectLst/>
              <a:latin typeface="+mn-lt"/>
              <a:ea typeface="+mn-ea"/>
              <a:cs typeface="+mn-cs"/>
            </a:rPr>
            <a:t>となっている。</a:t>
          </a:r>
          <a:r>
            <a:rPr kumimoji="1" lang="ja-JP" altLang="en-US" sz="1100" b="0" i="0" baseline="0">
              <a:solidFill>
                <a:schemeClr val="dk1"/>
              </a:solidFill>
              <a:effectLst/>
              <a:latin typeface="+mn-lt"/>
              <a:ea typeface="+mn-ea"/>
              <a:cs typeface="+mn-cs"/>
            </a:rPr>
            <a:t>地方税やふるさと納税の増が要因と考えられる。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標準財政規模に対する実質収支額の比率については、３～５％を確保できるよう、今後も各事業において一定の歳出が見込まれる中、歳出の抑制と歳入の確保に努めることで基金取り崩し額の抑制に向けての取組みを行う。</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年度において、前年度と比較して黒字額は</a:t>
          </a:r>
          <a:r>
            <a:rPr kumimoji="1" lang="ja-JP" altLang="en-US" sz="1100" b="0" i="0" baseline="0">
              <a:solidFill>
                <a:schemeClr val="dk1"/>
              </a:solidFill>
              <a:effectLst/>
              <a:latin typeface="+mn-lt"/>
              <a:ea typeface="+mn-ea"/>
              <a:cs typeface="+mn-cs"/>
            </a:rPr>
            <a:t>増加している</a:t>
          </a:r>
          <a:r>
            <a:rPr kumimoji="1" lang="ja-JP" altLang="ja-JP" sz="1100" b="0" i="0" baseline="0">
              <a:solidFill>
                <a:schemeClr val="dk1"/>
              </a:solidFill>
              <a:effectLst/>
              <a:latin typeface="+mn-lt"/>
              <a:ea typeface="+mn-ea"/>
              <a:cs typeface="+mn-cs"/>
            </a:rPr>
            <a:t>。主な要因としては、一般会計においての黒字額の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現状を維持しつつ、事業会計においても、各種事業の見直しや効率化を行い、新規事業についての優先順位を見極めることで、各事業での健全化を図りつつ、宅地造成事業における売却可能資産の販売促進や、下水道事業におけるつなぎ込み率の向上など、全ての事業においてより一層の改善に向けた取組みを行う。</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8148368</v>
      </c>
      <c r="BO4" s="436"/>
      <c r="BP4" s="436"/>
      <c r="BQ4" s="436"/>
      <c r="BR4" s="436"/>
      <c r="BS4" s="436"/>
      <c r="BT4" s="436"/>
      <c r="BU4" s="437"/>
      <c r="BV4" s="435">
        <v>7740587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5.6</v>
      </c>
      <c r="CU4" s="576"/>
      <c r="CV4" s="576"/>
      <c r="CW4" s="576"/>
      <c r="CX4" s="576"/>
      <c r="CY4" s="576"/>
      <c r="CZ4" s="576"/>
      <c r="DA4" s="577"/>
      <c r="DB4" s="575">
        <v>4.3</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7859277</v>
      </c>
      <c r="BO5" s="407"/>
      <c r="BP5" s="407"/>
      <c r="BQ5" s="407"/>
      <c r="BR5" s="407"/>
      <c r="BS5" s="407"/>
      <c r="BT5" s="407"/>
      <c r="BU5" s="408"/>
      <c r="BV5" s="406">
        <v>7542262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88.3</v>
      </c>
      <c r="CU5" s="404"/>
      <c r="CV5" s="404"/>
      <c r="CW5" s="404"/>
      <c r="CX5" s="404"/>
      <c r="CY5" s="404"/>
      <c r="CZ5" s="404"/>
      <c r="DA5" s="405"/>
      <c r="DB5" s="403">
        <v>84</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289091</v>
      </c>
      <c r="BO6" s="407"/>
      <c r="BP6" s="407"/>
      <c r="BQ6" s="407"/>
      <c r="BR6" s="407"/>
      <c r="BS6" s="407"/>
      <c r="BT6" s="407"/>
      <c r="BU6" s="408"/>
      <c r="BV6" s="406">
        <v>198325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88.8</v>
      </c>
      <c r="CU6" s="550"/>
      <c r="CV6" s="550"/>
      <c r="CW6" s="550"/>
      <c r="CX6" s="550"/>
      <c r="CY6" s="550"/>
      <c r="CZ6" s="550"/>
      <c r="DA6" s="551"/>
      <c r="DB6" s="549">
        <v>85.3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34434</v>
      </c>
      <c r="BO7" s="407"/>
      <c r="BP7" s="407"/>
      <c r="BQ7" s="407"/>
      <c r="BR7" s="407"/>
      <c r="BS7" s="407"/>
      <c r="BT7" s="407"/>
      <c r="BU7" s="408"/>
      <c r="BV7" s="406">
        <v>11410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4523965</v>
      </c>
      <c r="CU7" s="407"/>
      <c r="CV7" s="407"/>
      <c r="CW7" s="407"/>
      <c r="CX7" s="407"/>
      <c r="CY7" s="407"/>
      <c r="CZ7" s="407"/>
      <c r="DA7" s="408"/>
      <c r="DB7" s="406">
        <v>4338086</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254657</v>
      </c>
      <c r="BO8" s="407"/>
      <c r="BP8" s="407"/>
      <c r="BQ8" s="407"/>
      <c r="BR8" s="407"/>
      <c r="BS8" s="407"/>
      <c r="BT8" s="407"/>
      <c r="BU8" s="408"/>
      <c r="BV8" s="406">
        <v>186915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0.48</v>
      </c>
      <c r="CU8" s="510"/>
      <c r="CV8" s="510"/>
      <c r="CW8" s="510"/>
      <c r="CX8" s="510"/>
      <c r="CY8" s="510"/>
      <c r="CZ8" s="510"/>
      <c r="DA8" s="511"/>
      <c r="DB8" s="509">
        <v>0.47</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15236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67742</v>
      </c>
      <c r="BO9" s="407"/>
      <c r="BP9" s="407"/>
      <c r="BQ9" s="407"/>
      <c r="BR9" s="407"/>
      <c r="BS9" s="407"/>
      <c r="BT9" s="407"/>
      <c r="BU9" s="408"/>
      <c r="BV9" s="406">
        <v>-143720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12.7</v>
      </c>
      <c r="CU9" s="404"/>
      <c r="CV9" s="404"/>
      <c r="CW9" s="404"/>
      <c r="CX9" s="404"/>
      <c r="CY9" s="404"/>
      <c r="CZ9" s="404"/>
      <c r="DA9" s="405"/>
      <c r="DB9" s="403">
        <v>13.1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14989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1171</v>
      </c>
      <c r="BO10" s="407"/>
      <c r="BP10" s="407"/>
      <c r="BQ10" s="407"/>
      <c r="BR10" s="407"/>
      <c r="BS10" s="407"/>
      <c r="BT10" s="407"/>
      <c r="BU10" s="408"/>
      <c r="BV10" s="406">
        <v>625</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15720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15652</v>
      </c>
      <c r="S13" s="494"/>
      <c r="T13" s="494"/>
      <c r="U13" s="494"/>
      <c r="V13" s="495"/>
      <c r="W13" s="496" t="s">
        <v>131</v>
      </c>
      <c r="X13" s="392"/>
      <c r="Y13" s="392"/>
      <c r="Z13" s="392"/>
      <c r="AA13" s="392"/>
      <c r="AB13" s="393"/>
      <c r="AC13" s="359">
        <v>456</v>
      </c>
      <c r="AD13" s="360"/>
      <c r="AE13" s="360"/>
      <c r="AF13" s="360"/>
      <c r="AG13" s="361"/>
      <c r="AH13" s="359">
        <v>571</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68913</v>
      </c>
      <c r="BO13" s="407"/>
      <c r="BP13" s="407"/>
      <c r="BQ13" s="407"/>
      <c r="BR13" s="407"/>
      <c r="BS13" s="407"/>
      <c r="BT13" s="407"/>
      <c r="BU13" s="408"/>
      <c r="BV13" s="406">
        <v>-143095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11.2</v>
      </c>
      <c r="CU13" s="404"/>
      <c r="CV13" s="404"/>
      <c r="CW13" s="404"/>
      <c r="CX13" s="404"/>
      <c r="CY13" s="404"/>
      <c r="CZ13" s="404"/>
      <c r="DA13" s="405"/>
      <c r="DB13" s="403">
        <v>12.3</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15709</v>
      </c>
      <c r="S14" s="494"/>
      <c r="T14" s="494"/>
      <c r="U14" s="494"/>
      <c r="V14" s="495"/>
      <c r="W14" s="497"/>
      <c r="X14" s="395"/>
      <c r="Y14" s="395"/>
      <c r="Z14" s="395"/>
      <c r="AA14" s="395"/>
      <c r="AB14" s="396"/>
      <c r="AC14" s="486">
        <v>6.5</v>
      </c>
      <c r="AD14" s="487"/>
      <c r="AE14" s="487"/>
      <c r="AF14" s="487"/>
      <c r="AG14" s="488"/>
      <c r="AH14" s="486">
        <v>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22.1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15657</v>
      </c>
      <c r="S15" s="494"/>
      <c r="T15" s="494"/>
      <c r="U15" s="494"/>
      <c r="V15" s="495"/>
      <c r="W15" s="496" t="s">
        <v>137</v>
      </c>
      <c r="X15" s="392"/>
      <c r="Y15" s="392"/>
      <c r="Z15" s="392"/>
      <c r="AA15" s="392"/>
      <c r="AB15" s="393"/>
      <c r="AC15" s="359">
        <v>1523</v>
      </c>
      <c r="AD15" s="360"/>
      <c r="AE15" s="360"/>
      <c r="AF15" s="360"/>
      <c r="AG15" s="361"/>
      <c r="AH15" s="359">
        <v>1594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2041828</v>
      </c>
      <c r="BO15" s="436"/>
      <c r="BP15" s="436"/>
      <c r="BQ15" s="436"/>
      <c r="BR15" s="436"/>
      <c r="BS15" s="436"/>
      <c r="BT15" s="436"/>
      <c r="BU15" s="437"/>
      <c r="BV15" s="435">
        <v>1805704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21.6</v>
      </c>
      <c r="AD16" s="487"/>
      <c r="AE16" s="487"/>
      <c r="AF16" s="487"/>
      <c r="AG16" s="488"/>
      <c r="AH16" s="486">
        <v>22.5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3962792</v>
      </c>
      <c r="BO16" s="407"/>
      <c r="BP16" s="407"/>
      <c r="BQ16" s="407"/>
      <c r="BR16" s="407"/>
      <c r="BS16" s="407"/>
      <c r="BT16" s="407"/>
      <c r="BU16" s="408"/>
      <c r="BV16" s="406">
        <v>3816226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5086</v>
      </c>
      <c r="AD17" s="360"/>
      <c r="AE17" s="360"/>
      <c r="AF17" s="360"/>
      <c r="AG17" s="361"/>
      <c r="AH17" s="359">
        <v>4932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2573286</v>
      </c>
      <c r="BO17" s="407"/>
      <c r="BP17" s="407"/>
      <c r="BQ17" s="407"/>
      <c r="BR17" s="407"/>
      <c r="BS17" s="407"/>
      <c r="BT17" s="407"/>
      <c r="BU17" s="408"/>
      <c r="BV17" s="406">
        <v>2260708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57.37</v>
      </c>
      <c r="M18" s="459"/>
      <c r="N18" s="459"/>
      <c r="O18" s="459"/>
      <c r="P18" s="459"/>
      <c r="Q18" s="459"/>
      <c r="R18" s="460"/>
      <c r="S18" s="460"/>
      <c r="T18" s="460"/>
      <c r="U18" s="460"/>
      <c r="V18" s="461"/>
      <c r="W18" s="477"/>
      <c r="X18" s="478"/>
      <c r="Y18" s="478"/>
      <c r="Z18" s="478"/>
      <c r="AA18" s="478"/>
      <c r="AB18" s="502"/>
      <c r="AC18" s="376">
        <v>72</v>
      </c>
      <c r="AD18" s="377"/>
      <c r="AE18" s="377"/>
      <c r="AF18" s="377"/>
      <c r="AG18" s="462"/>
      <c r="AH18" s="376">
        <v>69.5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4021686</v>
      </c>
      <c r="BO18" s="407"/>
      <c r="BP18" s="407"/>
      <c r="BQ18" s="407"/>
      <c r="BR18" s="407"/>
      <c r="BS18" s="407"/>
      <c r="BT18" s="407"/>
      <c r="BU18" s="408"/>
      <c r="BV18" s="406">
        <v>3698688</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266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5023593</v>
      </c>
      <c r="BO19" s="407"/>
      <c r="BP19" s="407"/>
      <c r="BQ19" s="407"/>
      <c r="BR19" s="407"/>
      <c r="BS19" s="407"/>
      <c r="BT19" s="407"/>
      <c r="BU19" s="408"/>
      <c r="BV19" s="406">
        <v>4954451</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6368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5261648</v>
      </c>
      <c r="BO22" s="436"/>
      <c r="BP22" s="436"/>
      <c r="BQ22" s="436"/>
      <c r="BR22" s="436"/>
      <c r="BS22" s="436"/>
      <c r="BT22" s="436"/>
      <c r="BU22" s="437"/>
      <c r="BV22" s="435">
        <v>5636415</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4336537</v>
      </c>
      <c r="BO23" s="407"/>
      <c r="BP23" s="407"/>
      <c r="BQ23" s="407"/>
      <c r="BR23" s="407"/>
      <c r="BS23" s="407"/>
      <c r="BT23" s="407"/>
      <c r="BU23" s="408"/>
      <c r="BV23" s="406">
        <v>4742606</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7200</v>
      </c>
      <c r="R24" s="360"/>
      <c r="S24" s="360"/>
      <c r="T24" s="360"/>
      <c r="U24" s="360"/>
      <c r="V24" s="361"/>
      <c r="W24" s="449"/>
      <c r="X24" s="386"/>
      <c r="Y24" s="387"/>
      <c r="Z24" s="362" t="s">
        <v>162</v>
      </c>
      <c r="AA24" s="363"/>
      <c r="AB24" s="363"/>
      <c r="AC24" s="363"/>
      <c r="AD24" s="363"/>
      <c r="AE24" s="363"/>
      <c r="AF24" s="363"/>
      <c r="AG24" s="364"/>
      <c r="AH24" s="359">
        <v>106</v>
      </c>
      <c r="AI24" s="360"/>
      <c r="AJ24" s="360"/>
      <c r="AK24" s="360"/>
      <c r="AL24" s="361"/>
      <c r="AM24" s="359">
        <v>301358</v>
      </c>
      <c r="AN24" s="360"/>
      <c r="AO24" s="360"/>
      <c r="AP24" s="360"/>
      <c r="AQ24" s="360"/>
      <c r="AR24" s="361"/>
      <c r="AS24" s="359">
        <v>2843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3187286</v>
      </c>
      <c r="BO24" s="407"/>
      <c r="BP24" s="407"/>
      <c r="BQ24" s="407"/>
      <c r="BR24" s="407"/>
      <c r="BS24" s="407"/>
      <c r="BT24" s="407"/>
      <c r="BU24" s="408"/>
      <c r="BV24" s="406">
        <v>3373345</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5900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189970</v>
      </c>
      <c r="BO25" s="436"/>
      <c r="BP25" s="436"/>
      <c r="BQ25" s="436"/>
      <c r="BR25" s="436"/>
      <c r="BS25" s="436"/>
      <c r="BT25" s="436"/>
      <c r="BU25" s="437"/>
      <c r="BV25" s="435">
        <v>495049</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5400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100406</v>
      </c>
      <c r="BO27" s="441"/>
      <c r="BP27" s="441"/>
      <c r="BQ27" s="441"/>
      <c r="BR27" s="441"/>
      <c r="BS27" s="441"/>
      <c r="BT27" s="441"/>
      <c r="BU27" s="442"/>
      <c r="BV27" s="440">
        <v>100406</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2600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1540174</v>
      </c>
      <c r="BO28" s="436"/>
      <c r="BP28" s="436"/>
      <c r="BQ28" s="436"/>
      <c r="BR28" s="436"/>
      <c r="BS28" s="436"/>
      <c r="BT28" s="436"/>
      <c r="BU28" s="437"/>
      <c r="BV28" s="435">
        <v>1444003</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10</v>
      </c>
      <c r="M29" s="360"/>
      <c r="N29" s="360"/>
      <c r="O29" s="360"/>
      <c r="P29" s="361"/>
      <c r="Q29" s="359">
        <v>2400</v>
      </c>
      <c r="R29" s="360"/>
      <c r="S29" s="360"/>
      <c r="T29" s="360"/>
      <c r="U29" s="360"/>
      <c r="V29" s="361"/>
      <c r="W29" s="450"/>
      <c r="X29" s="451"/>
      <c r="Y29" s="452"/>
      <c r="Z29" s="362" t="s">
        <v>178</v>
      </c>
      <c r="AA29" s="363"/>
      <c r="AB29" s="363"/>
      <c r="AC29" s="363"/>
      <c r="AD29" s="363"/>
      <c r="AE29" s="363"/>
      <c r="AF29" s="363"/>
      <c r="AG29" s="364"/>
      <c r="AH29" s="359">
        <v>107</v>
      </c>
      <c r="AI29" s="360"/>
      <c r="AJ29" s="360"/>
      <c r="AK29" s="360"/>
      <c r="AL29" s="361"/>
      <c r="AM29" s="359">
        <v>305004</v>
      </c>
      <c r="AN29" s="360"/>
      <c r="AO29" s="360"/>
      <c r="AP29" s="360"/>
      <c r="AQ29" s="360"/>
      <c r="AR29" s="361"/>
      <c r="AS29" s="359">
        <v>2851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541455</v>
      </c>
      <c r="BO29" s="407"/>
      <c r="BP29" s="407"/>
      <c r="BQ29" s="407"/>
      <c r="BR29" s="407"/>
      <c r="BS29" s="407"/>
      <c r="BT29" s="407"/>
      <c r="BU29" s="408"/>
      <c r="BV29" s="406">
        <v>541044</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1443855</v>
      </c>
      <c r="BO30" s="441"/>
      <c r="BP30" s="441"/>
      <c r="BQ30" s="441"/>
      <c r="BR30" s="441"/>
      <c r="BS30" s="441"/>
      <c r="BT30" s="441"/>
      <c r="BU30" s="442"/>
      <c r="BV30" s="440">
        <v>1100965</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水道事業</v>
      </c>
      <c r="AP34" s="355"/>
      <c r="AQ34" s="355"/>
      <c r="AR34" s="355"/>
      <c r="AS34" s="355"/>
      <c r="AT34" s="355"/>
      <c r="AU34" s="355"/>
      <c r="AV34" s="355"/>
      <c r="AW34" s="355"/>
      <c r="AX34" s="355"/>
      <c r="AY34" s="355"/>
      <c r="AZ34" s="355"/>
      <c r="BA34" s="355"/>
      <c r="BB34" s="355"/>
      <c r="BC34" s="355"/>
      <c r="BD34" s="175"/>
      <c r="BE34" s="354">
        <f>IF(BG34="","",MAX(C34:D43,U34:V43,AM34:AN43)+1)</f>
        <v>8</v>
      </c>
      <c r="BF34" s="354"/>
      <c r="BG34" s="355" t="str">
        <f>IF('各会計、関係団体の財政状況及び健全化判断比率'!B33="","",'各会計、関係団体の財政状況及び健全化判断比率'!B33)</f>
        <v>宅地造成事業</v>
      </c>
      <c r="BH34" s="355"/>
      <c r="BI34" s="355"/>
      <c r="BJ34" s="355"/>
      <c r="BK34" s="355"/>
      <c r="BL34" s="355"/>
      <c r="BM34" s="355"/>
      <c r="BN34" s="355"/>
      <c r="BO34" s="355"/>
      <c r="BP34" s="355"/>
      <c r="BQ34" s="355"/>
      <c r="BR34" s="355"/>
      <c r="BS34" s="355"/>
      <c r="BT34" s="355"/>
      <c r="BU34" s="355"/>
      <c r="BV34" s="175"/>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奨学事業</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IF('各会計、関係団体の財政状況及び健全化判断比率'!B32="","",'各会計、関係団体の財政状況及び健全化判断比率'!B32)</f>
        <v>下水道事業</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hySv4Kv/rjMX3ENSG23PT76vcxCgrSx1K6H/PilZrSkYb2wW3v5rn/Hw5OHjYkUKoY+j5gn3kWxbz+Cb43duVQ==" saltValue="2iVGCL/WFWaCYBLcveD4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Normal="100" zoomScaleSheetLayoutView="100" workbookViewId="0">
      <selection activeCell="J41" sqref="J4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18.68</v>
      </c>
      <c r="G34" s="33">
        <v>18.95</v>
      </c>
      <c r="H34" s="33">
        <v>20.61</v>
      </c>
      <c r="I34" s="33">
        <v>20.11</v>
      </c>
      <c r="J34" s="34">
        <v>20.13</v>
      </c>
      <c r="K34" s="22"/>
      <c r="L34" s="22"/>
      <c r="M34" s="22"/>
      <c r="N34" s="22"/>
      <c r="O34" s="22"/>
      <c r="P34" s="22"/>
    </row>
    <row r="35" spans="1:16" ht="39" customHeight="1" x14ac:dyDescent="0.2">
      <c r="A35" s="22"/>
      <c r="B35" s="35"/>
      <c r="C35" s="1132" t="s">
        <v>536</v>
      </c>
      <c r="D35" s="1132"/>
      <c r="E35" s="1133"/>
      <c r="F35" s="36" t="s">
        <v>490</v>
      </c>
      <c r="G35" s="37" t="s">
        <v>490</v>
      </c>
      <c r="H35" s="37" t="s">
        <v>490</v>
      </c>
      <c r="I35" s="37" t="s">
        <v>490</v>
      </c>
      <c r="J35" s="38">
        <v>10.029999999999999</v>
      </c>
      <c r="K35" s="22"/>
      <c r="L35" s="22"/>
      <c r="M35" s="22"/>
      <c r="N35" s="22"/>
      <c r="O35" s="22"/>
      <c r="P35" s="22"/>
    </row>
    <row r="36" spans="1:16" ht="39" customHeight="1" x14ac:dyDescent="0.2">
      <c r="A36" s="22"/>
      <c r="B36" s="35"/>
      <c r="C36" s="1132" t="s">
        <v>537</v>
      </c>
      <c r="D36" s="1132"/>
      <c r="E36" s="1133"/>
      <c r="F36" s="36">
        <v>4.4400000000000004</v>
      </c>
      <c r="G36" s="37">
        <v>1.9</v>
      </c>
      <c r="H36" s="37">
        <v>7.49</v>
      </c>
      <c r="I36" s="37">
        <v>4.3</v>
      </c>
      <c r="J36" s="38">
        <v>5.62</v>
      </c>
      <c r="K36" s="22"/>
      <c r="L36" s="22"/>
      <c r="M36" s="22"/>
      <c r="N36" s="22"/>
      <c r="O36" s="22"/>
      <c r="P36" s="22"/>
    </row>
    <row r="37" spans="1:16" ht="39" customHeight="1" x14ac:dyDescent="0.2">
      <c r="A37" s="22"/>
      <c r="B37" s="35"/>
      <c r="C37" s="1132" t="s">
        <v>538</v>
      </c>
      <c r="D37" s="1132"/>
      <c r="E37" s="1133"/>
      <c r="F37" s="36">
        <v>4.1100000000000003</v>
      </c>
      <c r="G37" s="37">
        <v>4.87</v>
      </c>
      <c r="H37" s="37">
        <v>3.05</v>
      </c>
      <c r="I37" s="37">
        <v>2.6</v>
      </c>
      <c r="J37" s="38">
        <v>2.13</v>
      </c>
      <c r="K37" s="22"/>
      <c r="L37" s="22"/>
      <c r="M37" s="22"/>
      <c r="N37" s="22"/>
      <c r="O37" s="22"/>
      <c r="P37" s="22"/>
    </row>
    <row r="38" spans="1:16" ht="39" customHeight="1" x14ac:dyDescent="0.2">
      <c r="A38" s="22"/>
      <c r="B38" s="35"/>
      <c r="C38" s="1132" t="s">
        <v>539</v>
      </c>
      <c r="D38" s="1132"/>
      <c r="E38" s="1133"/>
      <c r="F38" s="36">
        <v>1.3</v>
      </c>
      <c r="G38" s="37">
        <v>1.17</v>
      </c>
      <c r="H38" s="37">
        <v>0.86</v>
      </c>
      <c r="I38" s="37">
        <v>0.47</v>
      </c>
      <c r="J38" s="38">
        <v>0.7</v>
      </c>
      <c r="K38" s="22"/>
      <c r="L38" s="22"/>
      <c r="M38" s="22"/>
      <c r="N38" s="22"/>
      <c r="O38" s="22"/>
      <c r="P38" s="22"/>
    </row>
    <row r="39" spans="1:16" ht="39" customHeight="1" x14ac:dyDescent="0.2">
      <c r="A39" s="22"/>
      <c r="B39" s="35"/>
      <c r="C39" s="1132" t="s">
        <v>540</v>
      </c>
      <c r="D39" s="1132"/>
      <c r="E39" s="1133"/>
      <c r="F39" s="36">
        <v>0.67</v>
      </c>
      <c r="G39" s="37">
        <v>0.11</v>
      </c>
      <c r="H39" s="37">
        <v>0</v>
      </c>
      <c r="I39" s="37">
        <v>0.11</v>
      </c>
      <c r="J39" s="38">
        <v>0.1</v>
      </c>
      <c r="K39" s="22"/>
      <c r="L39" s="22"/>
      <c r="M39" s="22"/>
      <c r="N39" s="22"/>
      <c r="O39" s="22"/>
      <c r="P39" s="22"/>
    </row>
    <row r="40" spans="1:16" ht="39" customHeight="1" x14ac:dyDescent="0.2">
      <c r="A40" s="22"/>
      <c r="B40" s="35"/>
      <c r="C40" s="1132" t="s">
        <v>541</v>
      </c>
      <c r="D40" s="1132"/>
      <c r="E40" s="1133"/>
      <c r="F40" s="36">
        <v>0.05</v>
      </c>
      <c r="G40" s="37">
        <v>0.06</v>
      </c>
      <c r="H40" s="37">
        <v>0.05</v>
      </c>
      <c r="I40" s="37">
        <v>0.09</v>
      </c>
      <c r="J40" s="38">
        <v>7.0000000000000007E-2</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544</v>
      </c>
      <c r="G42" s="37" t="s">
        <v>545</v>
      </c>
      <c r="H42" s="37" t="s">
        <v>490</v>
      </c>
      <c r="I42" s="37" t="s">
        <v>490</v>
      </c>
      <c r="J42" s="38" t="s">
        <v>490</v>
      </c>
      <c r="K42" s="22"/>
      <c r="L42" s="22"/>
      <c r="M42" s="22"/>
      <c r="N42" s="22"/>
      <c r="O42" s="22"/>
      <c r="P42" s="22"/>
    </row>
    <row r="43" spans="1:16" ht="39" customHeight="1" thickBot="1" x14ac:dyDescent="0.25">
      <c r="A43" s="22"/>
      <c r="B43" s="40"/>
      <c r="C43" s="1134" t="s">
        <v>546</v>
      </c>
      <c r="D43" s="1134"/>
      <c r="E43" s="1135"/>
      <c r="F43" s="41">
        <v>0.13</v>
      </c>
      <c r="G43" s="42">
        <v>0.19</v>
      </c>
      <c r="H43" s="42">
        <v>0.15</v>
      </c>
      <c r="I43" s="42">
        <v>0.81</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yXH4u2bp4y4sXMZQSFRAL9pArnZzSWxsuMJ7H/LHVok75XHlQmmKj/DD8rNINL8wrDFPQ8QbvkS1suic93H4w==" saltValue="Ca2xx8j7iSgw7e0vR268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6"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684</v>
      </c>
      <c r="L45" s="58">
        <v>661</v>
      </c>
      <c r="M45" s="58">
        <v>688</v>
      </c>
      <c r="N45" s="58">
        <v>669</v>
      </c>
      <c r="O45" s="59">
        <v>654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228</v>
      </c>
      <c r="L48" s="62">
        <v>243</v>
      </c>
      <c r="M48" s="62">
        <v>237</v>
      </c>
      <c r="N48" s="62">
        <v>251</v>
      </c>
      <c r="O48" s="63">
        <v>182</v>
      </c>
      <c r="P48" s="46"/>
      <c r="Q48" s="46"/>
      <c r="R48" s="46"/>
      <c r="S48" s="46"/>
      <c r="T48" s="46"/>
      <c r="U48" s="46"/>
    </row>
    <row r="49" spans="1:21" ht="30.75" customHeight="1" x14ac:dyDescent="0.2">
      <c r="A49" s="46"/>
      <c r="B49" s="1163"/>
      <c r="C49" s="1164"/>
      <c r="D49" s="60"/>
      <c r="E49" s="1140" t="s">
        <v>14</v>
      </c>
      <c r="F49" s="1140"/>
      <c r="G49" s="1140"/>
      <c r="H49" s="1140"/>
      <c r="I49" s="1140"/>
      <c r="J49" s="1141"/>
      <c r="K49" s="61">
        <v>74</v>
      </c>
      <c r="L49" s="62">
        <v>70</v>
      </c>
      <c r="M49" s="62">
        <v>30</v>
      </c>
      <c r="N49" s="62">
        <v>30</v>
      </c>
      <c r="O49" s="63">
        <v>30</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484</v>
      </c>
      <c r="L52" s="62">
        <v>494</v>
      </c>
      <c r="M52" s="62">
        <v>500</v>
      </c>
      <c r="N52" s="62">
        <v>478</v>
      </c>
      <c r="O52" s="63">
        <v>456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502</v>
      </c>
      <c r="L53" s="67">
        <v>480</v>
      </c>
      <c r="M53" s="67">
        <v>455</v>
      </c>
      <c r="N53" s="67">
        <v>472</v>
      </c>
      <c r="O53" s="68">
        <v>410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fkYvlKSKW4QfZ4vgy65t/l7BbCOBkazGOCMPtCYtS94vPhpSwblkpxWEa2iaeGEeSr+i/mOZVSEW+1xX8vIWQ==" saltValue="fJNrBcmJmYEjG4tSw/h/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6"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42">
        <v>6761</v>
      </c>
      <c r="J41" s="343">
        <v>6556</v>
      </c>
      <c r="K41" s="343">
        <v>6058</v>
      </c>
      <c r="L41" s="343">
        <v>5636</v>
      </c>
      <c r="M41" s="344">
        <v>5262</v>
      </c>
    </row>
    <row r="42" spans="2:13" ht="27.75" customHeight="1" x14ac:dyDescent="0.2">
      <c r="B42" s="1171"/>
      <c r="C42" s="1172"/>
      <c r="D42" s="104"/>
      <c r="E42" s="1175" t="s">
        <v>32</v>
      </c>
      <c r="F42" s="1175"/>
      <c r="G42" s="1175"/>
      <c r="H42" s="1176"/>
      <c r="I42" s="345" t="s">
        <v>490</v>
      </c>
      <c r="J42" s="346" t="s">
        <v>490</v>
      </c>
      <c r="K42" s="346" t="s">
        <v>490</v>
      </c>
      <c r="L42" s="346" t="s">
        <v>490</v>
      </c>
      <c r="M42" s="347" t="s">
        <v>490</v>
      </c>
    </row>
    <row r="43" spans="2:13" ht="27.75" customHeight="1" x14ac:dyDescent="0.2">
      <c r="B43" s="1171"/>
      <c r="C43" s="1172"/>
      <c r="D43" s="104"/>
      <c r="E43" s="1175" t="s">
        <v>33</v>
      </c>
      <c r="F43" s="1175"/>
      <c r="G43" s="1175"/>
      <c r="H43" s="1176"/>
      <c r="I43" s="345">
        <v>2753</v>
      </c>
      <c r="J43" s="346">
        <v>2641</v>
      </c>
      <c r="K43" s="346">
        <v>1700</v>
      </c>
      <c r="L43" s="346">
        <v>2360</v>
      </c>
      <c r="M43" s="347">
        <v>1962</v>
      </c>
    </row>
    <row r="44" spans="2:13" ht="27.75" customHeight="1" x14ac:dyDescent="0.2">
      <c r="B44" s="1171"/>
      <c r="C44" s="1172"/>
      <c r="D44" s="104"/>
      <c r="E44" s="1175" t="s">
        <v>34</v>
      </c>
      <c r="F44" s="1175"/>
      <c r="G44" s="1175"/>
      <c r="H44" s="1176"/>
      <c r="I44" s="345">
        <v>497</v>
      </c>
      <c r="J44" s="346">
        <v>420</v>
      </c>
      <c r="K44" s="346">
        <v>388</v>
      </c>
      <c r="L44" s="346">
        <v>366</v>
      </c>
      <c r="M44" s="347">
        <v>348</v>
      </c>
    </row>
    <row r="45" spans="2:13" ht="27.75" customHeight="1" x14ac:dyDescent="0.2">
      <c r="B45" s="1171"/>
      <c r="C45" s="1172"/>
      <c r="D45" s="104"/>
      <c r="E45" s="1175" t="s">
        <v>35</v>
      </c>
      <c r="F45" s="1175"/>
      <c r="G45" s="1175"/>
      <c r="H45" s="1176"/>
      <c r="I45" s="345">
        <v>750</v>
      </c>
      <c r="J45" s="346">
        <v>702</v>
      </c>
      <c r="K45" s="346">
        <v>677</v>
      </c>
      <c r="L45" s="346">
        <v>705</v>
      </c>
      <c r="M45" s="347">
        <v>702</v>
      </c>
    </row>
    <row r="46" spans="2:13" ht="27.75" customHeight="1" x14ac:dyDescent="0.2">
      <c r="B46" s="1171"/>
      <c r="C46" s="1172"/>
      <c r="D46" s="105"/>
      <c r="E46" s="1175" t="s">
        <v>36</v>
      </c>
      <c r="F46" s="1175"/>
      <c r="G46" s="1175"/>
      <c r="H46" s="1176"/>
      <c r="I46" s="345" t="s">
        <v>490</v>
      </c>
      <c r="J46" s="346" t="s">
        <v>490</v>
      </c>
      <c r="K46" s="346" t="s">
        <v>490</v>
      </c>
      <c r="L46" s="346" t="s">
        <v>490</v>
      </c>
      <c r="M46" s="347" t="s">
        <v>490</v>
      </c>
    </row>
    <row r="47" spans="2:13" ht="27.75" customHeight="1" x14ac:dyDescent="0.2">
      <c r="B47" s="1171"/>
      <c r="C47" s="1172"/>
      <c r="D47" s="106"/>
      <c r="E47" s="1185" t="s">
        <v>37</v>
      </c>
      <c r="F47" s="1186"/>
      <c r="G47" s="1186"/>
      <c r="H47" s="1187"/>
      <c r="I47" s="345" t="s">
        <v>490</v>
      </c>
      <c r="J47" s="346" t="s">
        <v>490</v>
      </c>
      <c r="K47" s="346" t="s">
        <v>490</v>
      </c>
      <c r="L47" s="346" t="s">
        <v>490</v>
      </c>
      <c r="M47" s="347" t="s">
        <v>490</v>
      </c>
    </row>
    <row r="48" spans="2:13" ht="27.75" customHeight="1" x14ac:dyDescent="0.2">
      <c r="B48" s="1171"/>
      <c r="C48" s="1172"/>
      <c r="D48" s="104"/>
      <c r="E48" s="1175" t="s">
        <v>38</v>
      </c>
      <c r="F48" s="1175"/>
      <c r="G48" s="1175"/>
      <c r="H48" s="1176"/>
      <c r="I48" s="345" t="s">
        <v>490</v>
      </c>
      <c r="J48" s="346" t="s">
        <v>490</v>
      </c>
      <c r="K48" s="346" t="s">
        <v>490</v>
      </c>
      <c r="L48" s="346" t="s">
        <v>490</v>
      </c>
      <c r="M48" s="347" t="s">
        <v>490</v>
      </c>
    </row>
    <row r="49" spans="2:13" ht="27.75" customHeight="1" x14ac:dyDescent="0.2">
      <c r="B49" s="1173"/>
      <c r="C49" s="1174"/>
      <c r="D49" s="104"/>
      <c r="E49" s="1175" t="s">
        <v>39</v>
      </c>
      <c r="F49" s="1175"/>
      <c r="G49" s="1175"/>
      <c r="H49" s="1176"/>
      <c r="I49" s="345" t="s">
        <v>490</v>
      </c>
      <c r="J49" s="346" t="s">
        <v>490</v>
      </c>
      <c r="K49" s="346" t="s">
        <v>490</v>
      </c>
      <c r="L49" s="346" t="s">
        <v>490</v>
      </c>
      <c r="M49" s="347" t="s">
        <v>490</v>
      </c>
    </row>
    <row r="50" spans="2:13" ht="27.75" customHeight="1" x14ac:dyDescent="0.2">
      <c r="B50" s="1169" t="s">
        <v>40</v>
      </c>
      <c r="C50" s="1170"/>
      <c r="D50" s="107"/>
      <c r="E50" s="1175" t="s">
        <v>41</v>
      </c>
      <c r="F50" s="1175"/>
      <c r="G50" s="1175"/>
      <c r="H50" s="1176"/>
      <c r="I50" s="345">
        <v>2511</v>
      </c>
      <c r="J50" s="346">
        <v>2781</v>
      </c>
      <c r="K50" s="346">
        <v>3048</v>
      </c>
      <c r="L50" s="346">
        <v>3386</v>
      </c>
      <c r="M50" s="347">
        <v>3800</v>
      </c>
    </row>
    <row r="51" spans="2:13" ht="27.75" customHeight="1" x14ac:dyDescent="0.2">
      <c r="B51" s="1171"/>
      <c r="C51" s="1172"/>
      <c r="D51" s="104"/>
      <c r="E51" s="1175" t="s">
        <v>42</v>
      </c>
      <c r="F51" s="1175"/>
      <c r="G51" s="1175"/>
      <c r="H51" s="1176"/>
      <c r="I51" s="345">
        <v>138</v>
      </c>
      <c r="J51" s="346">
        <v>133</v>
      </c>
      <c r="K51" s="346">
        <v>134</v>
      </c>
      <c r="L51" s="346">
        <v>83</v>
      </c>
      <c r="M51" s="347">
        <v>55</v>
      </c>
    </row>
    <row r="52" spans="2:13" ht="27.75" customHeight="1" x14ac:dyDescent="0.2">
      <c r="B52" s="1173"/>
      <c r="C52" s="1174"/>
      <c r="D52" s="104"/>
      <c r="E52" s="1175" t="s">
        <v>43</v>
      </c>
      <c r="F52" s="1175"/>
      <c r="G52" s="1175"/>
      <c r="H52" s="1176"/>
      <c r="I52" s="345">
        <v>5404</v>
      </c>
      <c r="J52" s="346">
        <v>5251</v>
      </c>
      <c r="K52" s="346">
        <v>5039</v>
      </c>
      <c r="L52" s="346">
        <v>4739</v>
      </c>
      <c r="M52" s="347">
        <v>4458</v>
      </c>
    </row>
    <row r="53" spans="2:13" ht="27.75" customHeight="1" thickBot="1" x14ac:dyDescent="0.25">
      <c r="B53" s="1177" t="s">
        <v>19</v>
      </c>
      <c r="C53" s="1178"/>
      <c r="D53" s="108"/>
      <c r="E53" s="1179" t="s">
        <v>44</v>
      </c>
      <c r="F53" s="1179"/>
      <c r="G53" s="1179"/>
      <c r="H53" s="1180"/>
      <c r="I53" s="348">
        <v>2708</v>
      </c>
      <c r="J53" s="349">
        <v>2153</v>
      </c>
      <c r="K53" s="349">
        <v>602</v>
      </c>
      <c r="L53" s="349">
        <v>860</v>
      </c>
      <c r="M53" s="350">
        <v>-40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jRy3j21a4jb/KsVLLAxUX+I11N8ArV/uF80cMYzNlIiDmw9m4ICam0NMxGvZnEZgPL+Su0bbuGmFrNIkz4aDw==" saltValue="D7QM/kzSjJQ52wR4XNfQ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120">
        <v>1193</v>
      </c>
      <c r="G55" s="120">
        <v>1444</v>
      </c>
      <c r="H55" s="121">
        <v>1540</v>
      </c>
    </row>
    <row r="56" spans="2:8" ht="52.5" customHeight="1" x14ac:dyDescent="0.2">
      <c r="B56" s="122"/>
      <c r="C56" s="1198" t="s">
        <v>47</v>
      </c>
      <c r="D56" s="1198"/>
      <c r="E56" s="1199"/>
      <c r="F56" s="123">
        <v>541</v>
      </c>
      <c r="G56" s="123">
        <v>541</v>
      </c>
      <c r="H56" s="124">
        <v>541</v>
      </c>
    </row>
    <row r="57" spans="2:8" ht="53.25" customHeight="1" x14ac:dyDescent="0.2">
      <c r="B57" s="122"/>
      <c r="C57" s="1200" t="s">
        <v>48</v>
      </c>
      <c r="D57" s="1200"/>
      <c r="E57" s="1201"/>
      <c r="F57" s="125">
        <v>947</v>
      </c>
      <c r="G57" s="125">
        <v>1101</v>
      </c>
      <c r="H57" s="126">
        <v>1444</v>
      </c>
    </row>
    <row r="58" spans="2:8" ht="45.75" customHeight="1" x14ac:dyDescent="0.2">
      <c r="B58" s="127"/>
      <c r="C58" s="1188" t="s">
        <v>552</v>
      </c>
      <c r="D58" s="1189"/>
      <c r="E58" s="1190"/>
      <c r="F58" s="128">
        <v>296</v>
      </c>
      <c r="G58" s="128">
        <v>416</v>
      </c>
      <c r="H58" s="129">
        <v>561</v>
      </c>
    </row>
    <row r="59" spans="2:8" ht="45.75" customHeight="1" x14ac:dyDescent="0.2">
      <c r="B59" s="127"/>
      <c r="C59" s="1188" t="s">
        <v>553</v>
      </c>
      <c r="D59" s="1189"/>
      <c r="E59" s="1190"/>
      <c r="F59" s="128">
        <v>229</v>
      </c>
      <c r="G59" s="128">
        <v>234</v>
      </c>
      <c r="H59" s="129">
        <v>239</v>
      </c>
    </row>
    <row r="60" spans="2:8" ht="45.75" customHeight="1" x14ac:dyDescent="0.2">
      <c r="B60" s="127"/>
      <c r="C60" s="1188" t="s">
        <v>554</v>
      </c>
      <c r="D60" s="1189"/>
      <c r="E60" s="1190"/>
      <c r="F60" s="128">
        <v>136</v>
      </c>
      <c r="G60" s="128">
        <v>136</v>
      </c>
      <c r="H60" s="129">
        <v>197</v>
      </c>
    </row>
    <row r="61" spans="2:8" ht="45.75" customHeight="1" x14ac:dyDescent="0.2">
      <c r="B61" s="127"/>
      <c r="C61" s="1188" t="s">
        <v>555</v>
      </c>
      <c r="D61" s="1189"/>
      <c r="E61" s="1190"/>
      <c r="F61" s="128">
        <v>104</v>
      </c>
      <c r="G61" s="128">
        <v>113</v>
      </c>
      <c r="H61" s="129">
        <v>121</v>
      </c>
    </row>
    <row r="62" spans="2:8" ht="45.75" customHeight="1" thickBot="1" x14ac:dyDescent="0.25">
      <c r="B62" s="130"/>
      <c r="C62" s="1191" t="s">
        <v>556</v>
      </c>
      <c r="D62" s="1192"/>
      <c r="E62" s="1193"/>
      <c r="F62" s="131">
        <v>0</v>
      </c>
      <c r="G62" s="131">
        <v>0</v>
      </c>
      <c r="H62" s="132">
        <v>100</v>
      </c>
    </row>
    <row r="63" spans="2:8" ht="52.5" customHeight="1" thickBot="1" x14ac:dyDescent="0.25">
      <c r="B63" s="133"/>
      <c r="C63" s="1194" t="s">
        <v>49</v>
      </c>
      <c r="D63" s="1194"/>
      <c r="E63" s="1195"/>
      <c r="F63" s="134">
        <v>2681</v>
      </c>
      <c r="G63" s="134">
        <v>3086</v>
      </c>
      <c r="H63" s="135">
        <v>3525</v>
      </c>
    </row>
    <row r="64" spans="2:8" ht="13.2" x14ac:dyDescent="0.2"/>
  </sheetData>
  <sheetProtection algorithmName="SHA-512" hashValue="nDYz6zsv0y7OF8XScyNbIpC0n+3bR9FaH6oKnpkzembJOEBMGH7ulmp3hFBB5DJVHbEU77za7NlYY3fOkZAtEA==" saltValue="8iCk3kyX2WxYxsqb3+ZQ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54654</v>
      </c>
      <c r="E3" s="154"/>
      <c r="F3" s="155">
        <v>103390</v>
      </c>
      <c r="G3" s="156"/>
      <c r="H3" s="157"/>
    </row>
    <row r="4" spans="1:8" x14ac:dyDescent="0.2">
      <c r="A4" s="158"/>
      <c r="B4" s="159"/>
      <c r="C4" s="160"/>
      <c r="D4" s="161">
        <v>31762</v>
      </c>
      <c r="E4" s="162"/>
      <c r="F4" s="163">
        <v>51269</v>
      </c>
      <c r="G4" s="164"/>
      <c r="H4" s="165"/>
    </row>
    <row r="5" spans="1:8" x14ac:dyDescent="0.2">
      <c r="A5" s="146" t="s">
        <v>522</v>
      </c>
      <c r="B5" s="151"/>
      <c r="C5" s="152"/>
      <c r="D5" s="153">
        <v>35901</v>
      </c>
      <c r="E5" s="154"/>
      <c r="F5" s="155">
        <v>96248</v>
      </c>
      <c r="G5" s="156"/>
      <c r="H5" s="157"/>
    </row>
    <row r="6" spans="1:8" x14ac:dyDescent="0.2">
      <c r="A6" s="158"/>
      <c r="B6" s="159"/>
      <c r="C6" s="160"/>
      <c r="D6" s="161">
        <v>24407</v>
      </c>
      <c r="E6" s="162"/>
      <c r="F6" s="163">
        <v>55768</v>
      </c>
      <c r="G6" s="164"/>
      <c r="H6" s="165"/>
    </row>
    <row r="7" spans="1:8" x14ac:dyDescent="0.2">
      <c r="A7" s="146" t="s">
        <v>523</v>
      </c>
      <c r="B7" s="151"/>
      <c r="C7" s="152"/>
      <c r="D7" s="153">
        <v>24741</v>
      </c>
      <c r="E7" s="154"/>
      <c r="F7" s="155">
        <v>76413</v>
      </c>
      <c r="G7" s="156"/>
      <c r="H7" s="157"/>
    </row>
    <row r="8" spans="1:8" x14ac:dyDescent="0.2">
      <c r="A8" s="158"/>
      <c r="B8" s="159"/>
      <c r="C8" s="160"/>
      <c r="D8" s="161">
        <v>21803</v>
      </c>
      <c r="E8" s="162"/>
      <c r="F8" s="163">
        <v>39658</v>
      </c>
      <c r="G8" s="164"/>
      <c r="H8" s="165"/>
    </row>
    <row r="9" spans="1:8" x14ac:dyDescent="0.2">
      <c r="A9" s="146" t="s">
        <v>524</v>
      </c>
      <c r="B9" s="151"/>
      <c r="C9" s="152"/>
      <c r="D9" s="153">
        <v>36815</v>
      </c>
      <c r="E9" s="154"/>
      <c r="F9" s="155">
        <v>66481</v>
      </c>
      <c r="G9" s="156"/>
      <c r="H9" s="157"/>
    </row>
    <row r="10" spans="1:8" x14ac:dyDescent="0.2">
      <c r="A10" s="158"/>
      <c r="B10" s="159"/>
      <c r="C10" s="160"/>
      <c r="D10" s="161">
        <v>19498</v>
      </c>
      <c r="E10" s="162"/>
      <c r="F10" s="163">
        <v>36120</v>
      </c>
      <c r="G10" s="164"/>
      <c r="H10" s="165"/>
    </row>
    <row r="11" spans="1:8" x14ac:dyDescent="0.2">
      <c r="A11" s="146" t="s">
        <v>525</v>
      </c>
      <c r="B11" s="151"/>
      <c r="C11" s="152"/>
      <c r="D11" s="153">
        <v>33170</v>
      </c>
      <c r="E11" s="154"/>
      <c r="F11" s="155">
        <v>67825</v>
      </c>
      <c r="G11" s="156"/>
      <c r="H11" s="157"/>
    </row>
    <row r="12" spans="1:8" x14ac:dyDescent="0.2">
      <c r="A12" s="158"/>
      <c r="B12" s="159"/>
      <c r="C12" s="166"/>
      <c r="D12" s="161">
        <v>24782</v>
      </c>
      <c r="E12" s="162"/>
      <c r="F12" s="163">
        <v>39417</v>
      </c>
      <c r="G12" s="164"/>
      <c r="H12" s="165"/>
    </row>
    <row r="13" spans="1:8" x14ac:dyDescent="0.2">
      <c r="A13" s="146"/>
      <c r="B13" s="151"/>
      <c r="C13" s="152"/>
      <c r="D13" s="153">
        <v>37056</v>
      </c>
      <c r="E13" s="154"/>
      <c r="F13" s="155">
        <v>82071</v>
      </c>
      <c r="G13" s="167"/>
      <c r="H13" s="157"/>
    </row>
    <row r="14" spans="1:8" x14ac:dyDescent="0.2">
      <c r="A14" s="158"/>
      <c r="B14" s="159"/>
      <c r="C14" s="160"/>
      <c r="D14" s="161">
        <v>24450</v>
      </c>
      <c r="E14" s="162"/>
      <c r="F14" s="163">
        <v>44446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4.1500000000000004</v>
      </c>
      <c r="C19" s="168">
        <f>ROUND(VALUE(SUBSTITUTE(実質収支比率等に係る経年分析!G$48,"▲","-")),2)</f>
        <v>1.68</v>
      </c>
      <c r="D19" s="168">
        <f>ROUND(VALUE(SUBSTITUTE(実質収支比率等に係る経年分析!H$48,"▲","-")),2)</f>
        <v>7.49</v>
      </c>
      <c r="E19" s="168">
        <f>ROUND(VALUE(SUBSTITUTE(実質収支比率等に係る経年分析!I$48,"▲","-")),2)</f>
        <v>4.3099999999999996</v>
      </c>
      <c r="F19" s="168">
        <f>ROUND(VALUE(SUBSTITUTE(実質収支比率等に係る経年分析!J$48,"▲","-")),2)</f>
        <v>5.63</v>
      </c>
    </row>
    <row r="20" spans="1:11" x14ac:dyDescent="0.2">
      <c r="A20" s="168" t="s">
        <v>53</v>
      </c>
      <c r="B20" s="168">
        <f>ROUND(VALUE(SUBSTITUTE(実質収支比率等に係る経年分析!F$47,"▲","-")),2)</f>
        <v>27.05</v>
      </c>
      <c r="C20" s="168">
        <f>ROUND(VALUE(SUBSTITUTE(実質収支比率等に係る経年分析!G$47,"▲","-")),2)</f>
        <v>27.88</v>
      </c>
      <c r="D20" s="168">
        <f>ROUND(VALUE(SUBSTITUTE(実質収支比率等に係る経年分析!H$47,"▲","-")),2)</f>
        <v>27.04</v>
      </c>
      <c r="E20" s="168">
        <f>ROUND(VALUE(SUBSTITUTE(実質収支比率等に係る経年分析!I$47,"▲","-")),2)</f>
        <v>33.29</v>
      </c>
      <c r="F20" s="168">
        <f>ROUND(VALUE(SUBSTITUTE(実質収支比率等に係る経年分析!J$47,"▲","-")),2)</f>
        <v>34.04</v>
      </c>
    </row>
    <row r="21" spans="1:11" x14ac:dyDescent="0.2">
      <c r="A21" s="168" t="s">
        <v>54</v>
      </c>
      <c r="B21" s="168">
        <f>IF(ISNUMBER(VALUE(SUBSTITUTE(実質収支比率等に係る経年分析!F$49,"▲","-"))),ROUND(VALUE(SUBSTITUTE(実質収支比率等に係る経年分析!F$49,"▲","-")),2),NA())</f>
        <v>2.85</v>
      </c>
      <c r="C21" s="168">
        <f>IF(ISNUMBER(VALUE(SUBSTITUTE(実質収支比率等に係る経年分析!G$49,"▲","-"))),ROUND(VALUE(SUBSTITUTE(実質収支比率等に係る経年分析!G$49,"▲","-")),2),NA())</f>
        <v>-2.2599999999999998</v>
      </c>
      <c r="D21" s="168">
        <f>IF(ISNUMBER(VALUE(SUBSTITUTE(実質収支比率等に係る経年分析!H$49,"▲","-"))),ROUND(VALUE(SUBSTITUTE(実質収支比率等に係る経年分析!H$49,"▲","-")),2),NA())</f>
        <v>7.17</v>
      </c>
      <c r="E21" s="168">
        <f>IF(ISNUMBER(VALUE(SUBSTITUTE(実質収支比率等に係る経年分析!I$49,"▲","-"))),ROUND(VALUE(SUBSTITUTE(実質収支比率等に係る経年分析!I$49,"▲","-")),2),NA())</f>
        <v>-3.3</v>
      </c>
      <c r="F21" s="168">
        <f>IF(ISNUMBER(VALUE(SUBSTITUTE(実質収支比率等に係る経年分析!J$49,"▲","-"))),ROUND(VALUE(SUBSTITUTE(実質収支比率等に係る経年分析!J$49,"▲","-")),2),NA())</f>
        <v>1.52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0.81</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0.32</v>
      </c>
      <c r="C28" s="169" t="e">
        <f>IF(ROUND(VALUE(SUBSTITUTE(連結実質赤字比率に係る赤字・黒字の構成分析!F$42,"▲", "-")), 2) &gt;= 0, ABS(ROUND(VALUE(SUBSTITUTE(連結実質赤字比率に係る赤字・黒字の構成分析!F$42,"▲", "-")), 2)), NA())</f>
        <v>#N/A</v>
      </c>
      <c r="D28" s="169">
        <f>IF(ROUND(VALUE(SUBSTITUTE(連結実質赤字比率に係る赤字・黒字の構成分析!G$42,"▲", "-")), 2) &lt; 0, ABS(ROUND(VALUE(SUBSTITUTE(連結実質赤字比率に係る赤字・黒字の構成分析!G$42,"▲", "-")), 2)), NA())</f>
        <v>0.26</v>
      </c>
      <c r="E28" s="169" t="e">
        <f>IF(ROUND(VALUE(SUBSTITUTE(連結実質赤字比率に係る赤字・黒字の構成分析!G$42,"▲", "-")), 2) &gt;= 0, ABS(ROUND(VALUE(SUBSTITUTE(連結実質赤字比率に係る赤字・黒字の構成分析!G$42,"▲", "-")), 2)), NA())</f>
        <v>#N/A</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奨学事業</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
      <c r="A31" s="169" t="str">
        <f>IF(連結実質赤字比率に係る赤字・黒字の構成分析!C$39="",NA(),連結実質赤字比率に係る赤字・黒字の構成分析!C$39)</f>
        <v>国民健康保険事業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v>
      </c>
    </row>
    <row r="32" spans="1:11" x14ac:dyDescent="0.2">
      <c r="A32" s="169" t="str">
        <f>IF(連結実質赤字比率に係る赤字・黒字の構成分析!C$38="",NA(),連結実質赤字比率に係る赤字・黒字の構成分析!C$38)</f>
        <v>介護保険</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v>
      </c>
    </row>
    <row r="33" spans="1:16" x14ac:dyDescent="0.2">
      <c r="A33" s="169" t="str">
        <f>IF(連結実質赤字比率に係る赤字・黒字の構成分析!C$37="",NA(),連結実質赤字比率に係る赤字・黒字の構成分析!C$37)</f>
        <v>宅地造成事業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4.1100000000000003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4.87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2.13</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4.4400000000000004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7.49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5.62</v>
      </c>
    </row>
    <row r="35" spans="1:16" x14ac:dyDescent="0.2">
      <c r="A35" s="169" t="str">
        <f>IF(連結実質赤字比率に係る赤字・黒字の構成分析!C$35="",NA(),連結実質赤字比率に係る赤字・黒字の構成分析!C$35)</f>
        <v>下水道事業</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#VALUE!</v>
      </c>
      <c r="G35" s="169" t="e">
        <f>IF(ROUND(VALUE(SUBSTITUTE(連結実質赤字比率に係る赤字・黒字の構成分析!H$35,"▲", "-")), 2) &gt;= 0, ABS(ROUND(VALUE(SUBSTITUTE(連結実質赤字比率に係る赤字・黒字の構成分析!H$35,"▲", "-")), 2)), NA())</f>
        <v>#VALUE!</v>
      </c>
      <c r="H35" s="169" t="e">
        <f>IF(ROUND(VALUE(SUBSTITUTE(連結実質赤字比率に係る赤字・黒字の構成分析!I$35,"▲", "-")), 2) &lt; 0, ABS(ROUND(VALUE(SUBSTITUTE(連結実質赤字比率に係る赤字・黒字の構成分析!I$35,"▲", "-")), 2)), NA())</f>
        <v>#VALUE!</v>
      </c>
      <c r="I35" s="169" t="e">
        <f>IF(ROUND(VALUE(SUBSTITUTE(連結実質赤字比率に係る赤字・黒字の構成分析!I$35,"▲", "-")), 2) &gt;= 0, ABS(ROUND(VALUE(SUBSTITUTE(連結実質赤字比率に係る赤字・黒字の構成分析!I$35,"▲", "-")), 2)), NA())</f>
        <v>#VALUE!</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10.029999999999999</v>
      </c>
    </row>
    <row r="36" spans="1:16" x14ac:dyDescent="0.2">
      <c r="A36" s="169" t="str">
        <f>IF(連結実質赤字比率に係る赤字・黒字の構成分析!C$34="",NA(),連結実質赤字比率に係る赤字・黒字の構成分析!C$34)</f>
        <v>水道事業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18.68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18.95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20.61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20.11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20.13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484</v>
      </c>
      <c r="E42" s="170"/>
      <c r="F42" s="170"/>
      <c r="G42" s="170">
        <f>'実質公債費比率（分子）の構造'!L$52</f>
        <v>494</v>
      </c>
      <c r="H42" s="170"/>
      <c r="I42" s="170"/>
      <c r="J42" s="170">
        <f>'実質公債費比率（分子）の構造'!M$52</f>
        <v>500</v>
      </c>
      <c r="K42" s="170"/>
      <c r="L42" s="170"/>
      <c r="M42" s="170">
        <f>'実質公債費比率（分子）の構造'!N$52</f>
        <v>478</v>
      </c>
      <c r="N42" s="170"/>
      <c r="O42" s="170"/>
      <c r="P42" s="170">
        <f>'実質公債費比率（分子）の構造'!O$52</f>
        <v>456</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74</v>
      </c>
      <c r="C45" s="170"/>
      <c r="D45" s="170"/>
      <c r="E45" s="170">
        <f>'実質公債費比率（分子）の構造'!L$49</f>
        <v>70</v>
      </c>
      <c r="F45" s="170"/>
      <c r="G45" s="170"/>
      <c r="H45" s="170">
        <f>'実質公債費比率（分子）の構造'!M$49</f>
        <v>30</v>
      </c>
      <c r="I45" s="170"/>
      <c r="J45" s="170"/>
      <c r="K45" s="170">
        <f>'実質公債費比率（分子）の構造'!N$49</f>
        <v>30</v>
      </c>
      <c r="L45" s="170"/>
      <c r="M45" s="170"/>
      <c r="N45" s="170">
        <f>'実質公債費比率（分子）の構造'!O$49</f>
        <v>30</v>
      </c>
      <c r="O45" s="170"/>
      <c r="P45" s="170"/>
    </row>
    <row r="46" spans="1:16" x14ac:dyDescent="0.2">
      <c r="A46" s="170" t="s">
        <v>64</v>
      </c>
      <c r="B46" s="170">
        <f>'実質公債費比率（分子）の構造'!K$48</f>
        <v>228</v>
      </c>
      <c r="C46" s="170"/>
      <c r="D46" s="170"/>
      <c r="E46" s="170">
        <f>'実質公債費比率（分子）の構造'!L$48</f>
        <v>243</v>
      </c>
      <c r="F46" s="170"/>
      <c r="G46" s="170"/>
      <c r="H46" s="170">
        <f>'実質公債費比率（分子）の構造'!M$48</f>
        <v>237</v>
      </c>
      <c r="I46" s="170"/>
      <c r="J46" s="170"/>
      <c r="K46" s="170">
        <f>'実質公債費比率（分子）の構造'!N$48</f>
        <v>251</v>
      </c>
      <c r="L46" s="170"/>
      <c r="M46" s="170"/>
      <c r="N46" s="170">
        <f>'実質公債費比率（分子）の構造'!O$48</f>
        <v>182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684</v>
      </c>
      <c r="C49" s="170"/>
      <c r="D49" s="170"/>
      <c r="E49" s="170">
        <f>'実質公債費比率（分子）の構造'!L$45</f>
        <v>661</v>
      </c>
      <c r="F49" s="170"/>
      <c r="G49" s="170"/>
      <c r="H49" s="170">
        <f>'実質公債費比率（分子）の構造'!M$45</f>
        <v>688</v>
      </c>
      <c r="I49" s="170"/>
      <c r="J49" s="170"/>
      <c r="K49" s="170">
        <f>'実質公債費比率（分子）の構造'!N$45</f>
        <v>669</v>
      </c>
      <c r="L49" s="170"/>
      <c r="M49" s="170"/>
      <c r="N49" s="170">
        <f>'実質公債費比率（分子）の構造'!O$45</f>
        <v>654</v>
      </c>
      <c r="O49" s="170"/>
      <c r="P49" s="170"/>
    </row>
    <row r="50" spans="1:16" x14ac:dyDescent="0.2">
      <c r="A50" s="170" t="s">
        <v>67</v>
      </c>
      <c r="B50" s="170" t="e">
        <f>NA()</f>
        <v>#N/A</v>
      </c>
      <c r="C50" s="170">
        <f>IF(ISNUMBER('実質公債費比率（分子）の構造'!K$53),'実質公債費比率（分子）の構造'!K$53,NA())</f>
        <v>502</v>
      </c>
      <c r="D50" s="170" t="e">
        <f>NA()</f>
        <v>#N/A</v>
      </c>
      <c r="E50" s="170" t="e">
        <f>NA()</f>
        <v>#N/A</v>
      </c>
      <c r="F50" s="170">
        <f>IF(ISNUMBER('実質公債費比率（分子）の構造'!L$53),'実質公債費比率（分子）の構造'!L$53,NA())</f>
        <v>480</v>
      </c>
      <c r="G50" s="170" t="e">
        <f>NA()</f>
        <v>#N/A</v>
      </c>
      <c r="H50" s="170" t="e">
        <f>NA()</f>
        <v>#N/A</v>
      </c>
      <c r="I50" s="170">
        <f>IF(ISNUMBER('実質公債費比率（分子）の構造'!M$53),'実質公債費比率（分子）の構造'!M$53,NA())</f>
        <v>455</v>
      </c>
      <c r="J50" s="170" t="e">
        <f>NA()</f>
        <v>#N/A</v>
      </c>
      <c r="K50" s="170" t="e">
        <f>NA()</f>
        <v>#N/A</v>
      </c>
      <c r="L50" s="170">
        <f>IF(ISNUMBER('実質公債費比率（分子）の構造'!N$53),'実質公債費比率（分子）の構造'!N$53,NA())</f>
        <v>472</v>
      </c>
      <c r="M50" s="170" t="e">
        <f>NA()</f>
        <v>#N/A</v>
      </c>
      <c r="N50" s="170" t="e">
        <f>NA()</f>
        <v>#N/A</v>
      </c>
      <c r="O50" s="170">
        <f>IF(ISNUMBER('実質公債費比率（分子）の構造'!O$53),'実質公債費比率（分子）の構造'!O$53,NA())</f>
        <v>410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5404</v>
      </c>
      <c r="E56" s="169"/>
      <c r="F56" s="169"/>
      <c r="G56" s="169">
        <f>'将来負担比率（分子）の構造'!J$52</f>
        <v>5251</v>
      </c>
      <c r="H56" s="169"/>
      <c r="I56" s="169"/>
      <c r="J56" s="169">
        <f>'将来負担比率（分子）の構造'!K$52</f>
        <v>5039</v>
      </c>
      <c r="K56" s="169"/>
      <c r="L56" s="169"/>
      <c r="M56" s="169">
        <f>'将来負担比率（分子）の構造'!L$52</f>
        <v>4739</v>
      </c>
      <c r="N56" s="169"/>
      <c r="O56" s="169"/>
      <c r="P56" s="169">
        <f>'将来負担比率（分子）の構造'!M$52</f>
        <v>4458</v>
      </c>
    </row>
    <row r="57" spans="1:16" x14ac:dyDescent="0.2">
      <c r="A57" s="169" t="s">
        <v>42</v>
      </c>
      <c r="B57" s="169"/>
      <c r="C57" s="169"/>
      <c r="D57" s="169">
        <f>'将来負担比率（分子）の構造'!I$51</f>
        <v>138</v>
      </c>
      <c r="E57" s="169"/>
      <c r="F57" s="169"/>
      <c r="G57" s="169">
        <f>'将来負担比率（分子）の構造'!J$51</f>
        <v>133</v>
      </c>
      <c r="H57" s="169"/>
      <c r="I57" s="169"/>
      <c r="J57" s="169">
        <f>'将来負担比率（分子）の構造'!K$51</f>
        <v>134</v>
      </c>
      <c r="K57" s="169"/>
      <c r="L57" s="169"/>
      <c r="M57" s="169">
        <f>'将来負担比率（分子）の構造'!L$51</f>
        <v>83</v>
      </c>
      <c r="N57" s="169"/>
      <c r="O57" s="169"/>
      <c r="P57" s="169">
        <f>'将来負担比率（分子）の構造'!M$51</f>
        <v>55</v>
      </c>
    </row>
    <row r="58" spans="1:16" x14ac:dyDescent="0.2">
      <c r="A58" s="169" t="s">
        <v>41</v>
      </c>
      <c r="B58" s="169"/>
      <c r="C58" s="169"/>
      <c r="D58" s="169">
        <f>'将来負担比率（分子）の構造'!I$50</f>
        <v>2511</v>
      </c>
      <c r="E58" s="169"/>
      <c r="F58" s="169"/>
      <c r="G58" s="169">
        <f>'将来負担比率（分子）の構造'!J$50</f>
        <v>2781</v>
      </c>
      <c r="H58" s="169"/>
      <c r="I58" s="169"/>
      <c r="J58" s="169">
        <f>'将来負担比率（分子）の構造'!K$50</f>
        <v>3048</v>
      </c>
      <c r="K58" s="169"/>
      <c r="L58" s="169"/>
      <c r="M58" s="169">
        <f>'将来負担比率（分子）の構造'!L$50</f>
        <v>3386</v>
      </c>
      <c r="N58" s="169"/>
      <c r="O58" s="169"/>
      <c r="P58" s="169">
        <f>'将来負担比率（分子）の構造'!M$50</f>
        <v>3800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750</v>
      </c>
      <c r="C62" s="169"/>
      <c r="D62" s="169"/>
      <c r="E62" s="169">
        <f>'将来負担比率（分子）の構造'!J$45</f>
        <v>702</v>
      </c>
      <c r="F62" s="169"/>
      <c r="G62" s="169"/>
      <c r="H62" s="169">
        <f>'将来負担比率（分子）の構造'!K$45</f>
        <v>677</v>
      </c>
      <c r="I62" s="169"/>
      <c r="J62" s="169"/>
      <c r="K62" s="169">
        <f>'将来負担比率（分子）の構造'!L$45</f>
        <v>705</v>
      </c>
      <c r="L62" s="169"/>
      <c r="M62" s="169"/>
      <c r="N62" s="169">
        <f>'将来負担比率（分子）の構造'!M$45</f>
        <v>702</v>
      </c>
      <c r="O62" s="169"/>
      <c r="P62" s="169"/>
    </row>
    <row r="63" spans="1:16" x14ac:dyDescent="0.2">
      <c r="A63" s="169" t="s">
        <v>34</v>
      </c>
      <c r="B63" s="169">
        <f>'将来負担比率（分子）の構造'!I$44</f>
        <v>497</v>
      </c>
      <c r="C63" s="169"/>
      <c r="D63" s="169"/>
      <c r="E63" s="169">
        <f>'将来負担比率（分子）の構造'!J$44</f>
        <v>420</v>
      </c>
      <c r="F63" s="169"/>
      <c r="G63" s="169"/>
      <c r="H63" s="169">
        <f>'将来負担比率（分子）の構造'!K$44</f>
        <v>388</v>
      </c>
      <c r="I63" s="169"/>
      <c r="J63" s="169"/>
      <c r="K63" s="169">
        <f>'将来負担比率（分子）の構造'!L$44</f>
        <v>366</v>
      </c>
      <c r="L63" s="169"/>
      <c r="M63" s="169"/>
      <c r="N63" s="169">
        <f>'将来負担比率（分子）の構造'!M$44</f>
        <v>348</v>
      </c>
      <c r="O63" s="169"/>
      <c r="P63" s="169"/>
    </row>
    <row r="64" spans="1:16" x14ac:dyDescent="0.2">
      <c r="A64" s="169" t="s">
        <v>33</v>
      </c>
      <c r="B64" s="169">
        <f>'将来負担比率（分子）の構造'!I$43</f>
        <v>2753</v>
      </c>
      <c r="C64" s="169"/>
      <c r="D64" s="169"/>
      <c r="E64" s="169">
        <f>'将来負担比率（分子）の構造'!J$43</f>
        <v>2641</v>
      </c>
      <c r="F64" s="169"/>
      <c r="G64" s="169"/>
      <c r="H64" s="169">
        <f>'将来負担比率（分子）の構造'!K$43</f>
        <v>1700</v>
      </c>
      <c r="I64" s="169"/>
      <c r="J64" s="169"/>
      <c r="K64" s="169">
        <f>'将来負担比率（分子）の構造'!L$43</f>
        <v>2360</v>
      </c>
      <c r="L64" s="169"/>
      <c r="M64" s="169"/>
      <c r="N64" s="169">
        <f>'将来負担比率（分子）の構造'!M$43</f>
        <v>1962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6761</v>
      </c>
      <c r="C66" s="169"/>
      <c r="D66" s="169"/>
      <c r="E66" s="169">
        <f>'将来負担比率（分子）の構造'!J$41</f>
        <v>6556</v>
      </c>
      <c r="F66" s="169"/>
      <c r="G66" s="169"/>
      <c r="H66" s="169">
        <f>'将来負担比率（分子）の構造'!K$41</f>
        <v>6058</v>
      </c>
      <c r="I66" s="169"/>
      <c r="J66" s="169"/>
      <c r="K66" s="169">
        <f>'将来負担比率（分子）の構造'!L$41</f>
        <v>5636</v>
      </c>
      <c r="L66" s="169"/>
      <c r="M66" s="169"/>
      <c r="N66" s="169">
        <f>'将来負担比率（分子）の構造'!M$41</f>
        <v>5262</v>
      </c>
      <c r="O66" s="169"/>
      <c r="P66" s="169"/>
    </row>
    <row r="67" spans="1:16" x14ac:dyDescent="0.2">
      <c r="A67" s="169" t="s">
        <v>71</v>
      </c>
      <c r="B67" s="169" t="e">
        <f>NA()</f>
        <v>#N/A</v>
      </c>
      <c r="C67" s="169">
        <f>IF(ISNUMBER('将来負担比率（分子）の構造'!I$53), IF('将来負担比率（分子）の構造'!I$53 &lt; 0, 0, '将来負担比率（分子）の構造'!I$53), NA())</f>
        <v>2708</v>
      </c>
      <c r="D67" s="169" t="e">
        <f>NA()</f>
        <v>#N/A</v>
      </c>
      <c r="E67" s="169" t="e">
        <f>NA()</f>
        <v>#N/A</v>
      </c>
      <c r="F67" s="169">
        <f>IF(ISNUMBER('将来負担比率（分子）の構造'!J$53), IF('将来負担比率（分子）の構造'!J$53 &lt; 0, 0, '将来負担比率（分子）の構造'!J$53), NA())</f>
        <v>2153</v>
      </c>
      <c r="G67" s="169" t="e">
        <f>NA()</f>
        <v>#N/A</v>
      </c>
      <c r="H67" s="169" t="e">
        <f>NA()</f>
        <v>#N/A</v>
      </c>
      <c r="I67" s="169">
        <f>IF(ISNUMBER('将来負担比率（分子）の構造'!K$53), IF('将来負担比率（分子）の構造'!K$53 &lt; 0, 0, '将来負担比率（分子）の構造'!K$53), NA())</f>
        <v>602</v>
      </c>
      <c r="J67" s="169" t="e">
        <f>NA()</f>
        <v>#N/A</v>
      </c>
      <c r="K67" s="169" t="e">
        <f>NA()</f>
        <v>#N/A</v>
      </c>
      <c r="L67" s="169">
        <f>IF(ISNUMBER('将来負担比率（分子）の構造'!L$53), IF('将来負担比率（分子）の構造'!L$53 &lt; 0, 0, '将来負担比率（分子）の構造'!L$53), NA())</f>
        <v>860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1193</v>
      </c>
      <c r="C72" s="173">
        <f>基金残高に係る経年分析!G55</f>
        <v>1444</v>
      </c>
      <c r="D72" s="173">
        <f>基金残高に係る経年分析!H55</f>
        <v>1540</v>
      </c>
    </row>
    <row r="73" spans="1:16" x14ac:dyDescent="0.2">
      <c r="A73" s="172" t="s">
        <v>74</v>
      </c>
      <c r="B73" s="173">
        <f>基金残高に係る経年分析!F56</f>
        <v>541</v>
      </c>
      <c r="C73" s="173">
        <f>基金残高に係る経年分析!G56</f>
        <v>541</v>
      </c>
      <c r="D73" s="173">
        <f>基金残高に係る経年分析!H56</f>
        <v>541</v>
      </c>
    </row>
    <row r="74" spans="1:16" x14ac:dyDescent="0.2">
      <c r="A74" s="172" t="s">
        <v>75</v>
      </c>
      <c r="B74" s="173">
        <f>基金残高に係る経年分析!F57</f>
        <v>947</v>
      </c>
      <c r="C74" s="173">
        <f>基金残高に係る経年分析!G57</f>
        <v>1101</v>
      </c>
      <c r="D74" s="173">
        <f>基金残高に係る経年分析!H57</f>
        <v>1444</v>
      </c>
    </row>
  </sheetData>
  <sheetProtection algorithmName="SHA-512" hashValue="qz8ct+NiNMErtRV+KyuGtaLBQaL6MSHR34JXTT8kQLR/QzgGWn93wib9KwpWR5fQx/kI/8thPBR1nSC2c2QsXw==" saltValue="867KP+EUyvwKb1VWqHr1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34" sqref="CR34:CY34"/>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2055889</v>
      </c>
      <c r="S5" s="664"/>
      <c r="T5" s="664"/>
      <c r="U5" s="664"/>
      <c r="V5" s="664"/>
      <c r="W5" s="664"/>
      <c r="X5" s="664"/>
      <c r="Y5" s="689"/>
      <c r="Z5" s="702">
        <v>25.2</v>
      </c>
      <c r="AA5" s="702"/>
      <c r="AB5" s="702"/>
      <c r="AC5" s="702"/>
      <c r="AD5" s="703">
        <v>2055889</v>
      </c>
      <c r="AE5" s="703"/>
      <c r="AF5" s="703"/>
      <c r="AG5" s="703"/>
      <c r="AH5" s="703"/>
      <c r="AI5" s="703"/>
      <c r="AJ5" s="703"/>
      <c r="AK5" s="703"/>
      <c r="AL5" s="690">
        <v>45.4</v>
      </c>
      <c r="AM5" s="672"/>
      <c r="AN5" s="672"/>
      <c r="AO5" s="691"/>
      <c r="AP5" s="666" t="s">
        <v>217</v>
      </c>
      <c r="AQ5" s="667"/>
      <c r="AR5" s="667"/>
      <c r="AS5" s="667"/>
      <c r="AT5" s="667"/>
      <c r="AU5" s="667"/>
      <c r="AV5" s="667"/>
      <c r="AW5" s="667"/>
      <c r="AX5" s="667"/>
      <c r="AY5" s="667"/>
      <c r="AZ5" s="667"/>
      <c r="BA5" s="667"/>
      <c r="BB5" s="667"/>
      <c r="BC5" s="667"/>
      <c r="BD5" s="667"/>
      <c r="BE5" s="667"/>
      <c r="BF5" s="668"/>
      <c r="BG5" s="608">
        <v>2054794</v>
      </c>
      <c r="BH5" s="609"/>
      <c r="BI5" s="609"/>
      <c r="BJ5" s="609"/>
      <c r="BK5" s="609"/>
      <c r="BL5" s="609"/>
      <c r="BM5" s="609"/>
      <c r="BN5" s="610"/>
      <c r="BO5" s="646">
        <v>99.9</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74203</v>
      </c>
      <c r="S6" s="609"/>
      <c r="T6" s="609"/>
      <c r="U6" s="609"/>
      <c r="V6" s="609"/>
      <c r="W6" s="609"/>
      <c r="X6" s="609"/>
      <c r="Y6" s="610"/>
      <c r="Z6" s="646">
        <v>0.9</v>
      </c>
      <c r="AA6" s="646"/>
      <c r="AB6" s="646"/>
      <c r="AC6" s="646"/>
      <c r="AD6" s="647">
        <v>74203</v>
      </c>
      <c r="AE6" s="647"/>
      <c r="AF6" s="647"/>
      <c r="AG6" s="647"/>
      <c r="AH6" s="647"/>
      <c r="AI6" s="647"/>
      <c r="AJ6" s="647"/>
      <c r="AK6" s="647"/>
      <c r="AL6" s="611">
        <v>1.6</v>
      </c>
      <c r="AM6" s="612"/>
      <c r="AN6" s="612"/>
      <c r="AO6" s="648"/>
      <c r="AP6" s="605" t="s">
        <v>222</v>
      </c>
      <c r="AQ6" s="606"/>
      <c r="AR6" s="606"/>
      <c r="AS6" s="606"/>
      <c r="AT6" s="606"/>
      <c r="AU6" s="606"/>
      <c r="AV6" s="606"/>
      <c r="AW6" s="606"/>
      <c r="AX6" s="606"/>
      <c r="AY6" s="606"/>
      <c r="AZ6" s="606"/>
      <c r="BA6" s="606"/>
      <c r="BB6" s="606"/>
      <c r="BC6" s="606"/>
      <c r="BD6" s="606"/>
      <c r="BE6" s="606"/>
      <c r="BF6" s="607"/>
      <c r="BG6" s="608">
        <v>2054794</v>
      </c>
      <c r="BH6" s="609"/>
      <c r="BI6" s="609"/>
      <c r="BJ6" s="609"/>
      <c r="BK6" s="609"/>
      <c r="BL6" s="609"/>
      <c r="BM6" s="609"/>
      <c r="BN6" s="610"/>
      <c r="BO6" s="646">
        <v>99.9</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82401</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82401</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788</v>
      </c>
      <c r="S7" s="609"/>
      <c r="T7" s="609"/>
      <c r="U7" s="609"/>
      <c r="V7" s="609"/>
      <c r="W7" s="609"/>
      <c r="X7" s="609"/>
      <c r="Y7" s="610"/>
      <c r="Z7" s="646">
        <v>0</v>
      </c>
      <c r="AA7" s="646"/>
      <c r="AB7" s="646"/>
      <c r="AC7" s="646"/>
      <c r="AD7" s="647">
        <v>788</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768900</v>
      </c>
      <c r="BH7" s="609"/>
      <c r="BI7" s="609"/>
      <c r="BJ7" s="609"/>
      <c r="BK7" s="609"/>
      <c r="BL7" s="609"/>
      <c r="BM7" s="609"/>
      <c r="BN7" s="610"/>
      <c r="BO7" s="646">
        <v>37.4</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1497769</v>
      </c>
      <c r="CS7" s="609"/>
      <c r="CT7" s="609"/>
      <c r="CU7" s="609"/>
      <c r="CV7" s="609"/>
      <c r="CW7" s="609"/>
      <c r="CX7" s="609"/>
      <c r="CY7" s="610"/>
      <c r="CZ7" s="646">
        <v>19.100000000000001</v>
      </c>
      <c r="DA7" s="646"/>
      <c r="DB7" s="646"/>
      <c r="DC7" s="646"/>
      <c r="DD7" s="614">
        <v>64016</v>
      </c>
      <c r="DE7" s="609"/>
      <c r="DF7" s="609"/>
      <c r="DG7" s="609"/>
      <c r="DH7" s="609"/>
      <c r="DI7" s="609"/>
      <c r="DJ7" s="609"/>
      <c r="DK7" s="609"/>
      <c r="DL7" s="609"/>
      <c r="DM7" s="609"/>
      <c r="DN7" s="609"/>
      <c r="DO7" s="609"/>
      <c r="DP7" s="610"/>
      <c r="DQ7" s="614">
        <v>593427</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15785</v>
      </c>
      <c r="S8" s="609"/>
      <c r="T8" s="609"/>
      <c r="U8" s="609"/>
      <c r="V8" s="609"/>
      <c r="W8" s="609"/>
      <c r="X8" s="609"/>
      <c r="Y8" s="610"/>
      <c r="Z8" s="646">
        <v>0.2</v>
      </c>
      <c r="AA8" s="646"/>
      <c r="AB8" s="646"/>
      <c r="AC8" s="646"/>
      <c r="AD8" s="647">
        <v>15785</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27483</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2650307</v>
      </c>
      <c r="CS8" s="609"/>
      <c r="CT8" s="609"/>
      <c r="CU8" s="609"/>
      <c r="CV8" s="609"/>
      <c r="CW8" s="609"/>
      <c r="CX8" s="609"/>
      <c r="CY8" s="610"/>
      <c r="CZ8" s="646">
        <v>33.700000000000003</v>
      </c>
      <c r="DA8" s="646"/>
      <c r="DB8" s="646"/>
      <c r="DC8" s="646"/>
      <c r="DD8" s="614">
        <v>42563</v>
      </c>
      <c r="DE8" s="609"/>
      <c r="DF8" s="609"/>
      <c r="DG8" s="609"/>
      <c r="DH8" s="609"/>
      <c r="DI8" s="609"/>
      <c r="DJ8" s="609"/>
      <c r="DK8" s="609"/>
      <c r="DL8" s="609"/>
      <c r="DM8" s="609"/>
      <c r="DN8" s="609"/>
      <c r="DO8" s="609"/>
      <c r="DP8" s="610"/>
      <c r="DQ8" s="614">
        <v>1417474</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15844</v>
      </c>
      <c r="S9" s="609"/>
      <c r="T9" s="609"/>
      <c r="U9" s="609"/>
      <c r="V9" s="609"/>
      <c r="W9" s="609"/>
      <c r="X9" s="609"/>
      <c r="Y9" s="610"/>
      <c r="Z9" s="646">
        <v>0.2</v>
      </c>
      <c r="AA9" s="646"/>
      <c r="AB9" s="646"/>
      <c r="AC9" s="646"/>
      <c r="AD9" s="647">
        <v>15844</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657266</v>
      </c>
      <c r="BH9" s="609"/>
      <c r="BI9" s="609"/>
      <c r="BJ9" s="609"/>
      <c r="BK9" s="609"/>
      <c r="BL9" s="609"/>
      <c r="BM9" s="609"/>
      <c r="BN9" s="610"/>
      <c r="BO9" s="646">
        <v>32</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926105</v>
      </c>
      <c r="CS9" s="609"/>
      <c r="CT9" s="609"/>
      <c r="CU9" s="609"/>
      <c r="CV9" s="609"/>
      <c r="CW9" s="609"/>
      <c r="CX9" s="609"/>
      <c r="CY9" s="610"/>
      <c r="CZ9" s="646">
        <v>11.8</v>
      </c>
      <c r="DA9" s="646"/>
      <c r="DB9" s="646"/>
      <c r="DC9" s="646"/>
      <c r="DD9" s="614">
        <v>59498</v>
      </c>
      <c r="DE9" s="609"/>
      <c r="DF9" s="609"/>
      <c r="DG9" s="609"/>
      <c r="DH9" s="609"/>
      <c r="DI9" s="609"/>
      <c r="DJ9" s="609"/>
      <c r="DK9" s="609"/>
      <c r="DL9" s="609"/>
      <c r="DM9" s="609"/>
      <c r="DN9" s="609"/>
      <c r="DO9" s="609"/>
      <c r="DP9" s="610"/>
      <c r="DQ9" s="614">
        <v>776505</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36481</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357154</v>
      </c>
      <c r="S11" s="609"/>
      <c r="T11" s="609"/>
      <c r="U11" s="609"/>
      <c r="V11" s="609"/>
      <c r="W11" s="609"/>
      <c r="X11" s="609"/>
      <c r="Y11" s="610"/>
      <c r="Z11" s="611">
        <v>4.4000000000000004</v>
      </c>
      <c r="AA11" s="612"/>
      <c r="AB11" s="612"/>
      <c r="AC11" s="613"/>
      <c r="AD11" s="614">
        <v>357154</v>
      </c>
      <c r="AE11" s="609"/>
      <c r="AF11" s="609"/>
      <c r="AG11" s="609"/>
      <c r="AH11" s="609"/>
      <c r="AI11" s="609"/>
      <c r="AJ11" s="609"/>
      <c r="AK11" s="610"/>
      <c r="AL11" s="611">
        <v>7.9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47670</v>
      </c>
      <c r="BH11" s="609"/>
      <c r="BI11" s="609"/>
      <c r="BJ11" s="609"/>
      <c r="BK11" s="609"/>
      <c r="BL11" s="609"/>
      <c r="BM11" s="609"/>
      <c r="BN11" s="610"/>
      <c r="BO11" s="646">
        <v>2.2999999999999998</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164617</v>
      </c>
      <c r="CS11" s="609"/>
      <c r="CT11" s="609"/>
      <c r="CU11" s="609"/>
      <c r="CV11" s="609"/>
      <c r="CW11" s="609"/>
      <c r="CX11" s="609"/>
      <c r="CY11" s="610"/>
      <c r="CZ11" s="646">
        <v>2.1</v>
      </c>
      <c r="DA11" s="646"/>
      <c r="DB11" s="646"/>
      <c r="DC11" s="646"/>
      <c r="DD11" s="614">
        <v>64115</v>
      </c>
      <c r="DE11" s="609"/>
      <c r="DF11" s="609"/>
      <c r="DG11" s="609"/>
      <c r="DH11" s="609"/>
      <c r="DI11" s="609"/>
      <c r="DJ11" s="609"/>
      <c r="DK11" s="609"/>
      <c r="DL11" s="609"/>
      <c r="DM11" s="609"/>
      <c r="DN11" s="609"/>
      <c r="DO11" s="609"/>
      <c r="DP11" s="610"/>
      <c r="DQ11" s="614">
        <v>60289</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11990</v>
      </c>
      <c r="S12" s="609"/>
      <c r="T12" s="609"/>
      <c r="U12" s="609"/>
      <c r="V12" s="609"/>
      <c r="W12" s="609"/>
      <c r="X12" s="609"/>
      <c r="Y12" s="610"/>
      <c r="Z12" s="646">
        <v>0.1</v>
      </c>
      <c r="AA12" s="646"/>
      <c r="AB12" s="646"/>
      <c r="AC12" s="646"/>
      <c r="AD12" s="647">
        <v>11990</v>
      </c>
      <c r="AE12" s="647"/>
      <c r="AF12" s="647"/>
      <c r="AG12" s="647"/>
      <c r="AH12" s="647"/>
      <c r="AI12" s="647"/>
      <c r="AJ12" s="647"/>
      <c r="AK12" s="647"/>
      <c r="AL12" s="611">
        <v>0.3</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1064966</v>
      </c>
      <c r="BH12" s="609"/>
      <c r="BI12" s="609"/>
      <c r="BJ12" s="609"/>
      <c r="BK12" s="609"/>
      <c r="BL12" s="609"/>
      <c r="BM12" s="609"/>
      <c r="BN12" s="610"/>
      <c r="BO12" s="646">
        <v>51.8</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345951</v>
      </c>
      <c r="CS12" s="609"/>
      <c r="CT12" s="609"/>
      <c r="CU12" s="609"/>
      <c r="CV12" s="609"/>
      <c r="CW12" s="609"/>
      <c r="CX12" s="609"/>
      <c r="CY12" s="610"/>
      <c r="CZ12" s="646">
        <v>4.4000000000000004</v>
      </c>
      <c r="DA12" s="646"/>
      <c r="DB12" s="646"/>
      <c r="DC12" s="646"/>
      <c r="DD12" s="614">
        <v>29226</v>
      </c>
      <c r="DE12" s="609"/>
      <c r="DF12" s="609"/>
      <c r="DG12" s="609"/>
      <c r="DH12" s="609"/>
      <c r="DI12" s="609"/>
      <c r="DJ12" s="609"/>
      <c r="DK12" s="609"/>
      <c r="DL12" s="609"/>
      <c r="DM12" s="609"/>
      <c r="DN12" s="609"/>
      <c r="DO12" s="609"/>
      <c r="DP12" s="610"/>
      <c r="DQ12" s="614">
        <v>150054</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1060164</v>
      </c>
      <c r="BH13" s="609"/>
      <c r="BI13" s="609"/>
      <c r="BJ13" s="609"/>
      <c r="BK13" s="609"/>
      <c r="BL13" s="609"/>
      <c r="BM13" s="609"/>
      <c r="BN13" s="610"/>
      <c r="BO13" s="646">
        <v>51.6</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465067</v>
      </c>
      <c r="CS13" s="609"/>
      <c r="CT13" s="609"/>
      <c r="CU13" s="609"/>
      <c r="CV13" s="609"/>
      <c r="CW13" s="609"/>
      <c r="CX13" s="609"/>
      <c r="CY13" s="610"/>
      <c r="CZ13" s="646">
        <v>5.9</v>
      </c>
      <c r="DA13" s="646"/>
      <c r="DB13" s="646"/>
      <c r="DC13" s="646"/>
      <c r="DD13" s="614">
        <v>156322</v>
      </c>
      <c r="DE13" s="609"/>
      <c r="DF13" s="609"/>
      <c r="DG13" s="609"/>
      <c r="DH13" s="609"/>
      <c r="DI13" s="609"/>
      <c r="DJ13" s="609"/>
      <c r="DK13" s="609"/>
      <c r="DL13" s="609"/>
      <c r="DM13" s="609"/>
      <c r="DN13" s="609"/>
      <c r="DO13" s="609"/>
      <c r="DP13" s="610"/>
      <c r="DQ13" s="614">
        <v>363572</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737</v>
      </c>
      <c r="S14" s="609"/>
      <c r="T14" s="609"/>
      <c r="U14" s="609"/>
      <c r="V14" s="609"/>
      <c r="W14" s="609"/>
      <c r="X14" s="609"/>
      <c r="Y14" s="610"/>
      <c r="Z14" s="646">
        <v>0</v>
      </c>
      <c r="AA14" s="646"/>
      <c r="AB14" s="646"/>
      <c r="AC14" s="646"/>
      <c r="AD14" s="647">
        <v>737</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75785</v>
      </c>
      <c r="BH14" s="609"/>
      <c r="BI14" s="609"/>
      <c r="BJ14" s="609"/>
      <c r="BK14" s="609"/>
      <c r="BL14" s="609"/>
      <c r="BM14" s="609"/>
      <c r="BN14" s="610"/>
      <c r="BO14" s="646">
        <v>3.7</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407331</v>
      </c>
      <c r="CS14" s="609"/>
      <c r="CT14" s="609"/>
      <c r="CU14" s="609"/>
      <c r="CV14" s="609"/>
      <c r="CW14" s="609"/>
      <c r="CX14" s="609"/>
      <c r="CY14" s="610"/>
      <c r="CZ14" s="646">
        <v>5.2</v>
      </c>
      <c r="DA14" s="646"/>
      <c r="DB14" s="646"/>
      <c r="DC14" s="646"/>
      <c r="DD14" s="614">
        <v>72496</v>
      </c>
      <c r="DE14" s="609"/>
      <c r="DF14" s="609"/>
      <c r="DG14" s="609"/>
      <c r="DH14" s="609"/>
      <c r="DI14" s="609"/>
      <c r="DJ14" s="609"/>
      <c r="DK14" s="609"/>
      <c r="DL14" s="609"/>
      <c r="DM14" s="609"/>
      <c r="DN14" s="609"/>
      <c r="DO14" s="609"/>
      <c r="DP14" s="610"/>
      <c r="DQ14" s="614">
        <v>219123</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145143</v>
      </c>
      <c r="BH15" s="609"/>
      <c r="BI15" s="609"/>
      <c r="BJ15" s="609"/>
      <c r="BK15" s="609"/>
      <c r="BL15" s="609"/>
      <c r="BM15" s="609"/>
      <c r="BN15" s="610"/>
      <c r="BO15" s="646">
        <v>7.1</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582826</v>
      </c>
      <c r="CS15" s="609"/>
      <c r="CT15" s="609"/>
      <c r="CU15" s="609"/>
      <c r="CV15" s="609"/>
      <c r="CW15" s="609"/>
      <c r="CX15" s="609"/>
      <c r="CY15" s="610"/>
      <c r="CZ15" s="646">
        <v>7.4</v>
      </c>
      <c r="DA15" s="646"/>
      <c r="DB15" s="646"/>
      <c r="DC15" s="646"/>
      <c r="DD15" s="614">
        <v>33192</v>
      </c>
      <c r="DE15" s="609"/>
      <c r="DF15" s="609"/>
      <c r="DG15" s="609"/>
      <c r="DH15" s="609"/>
      <c r="DI15" s="609"/>
      <c r="DJ15" s="609"/>
      <c r="DK15" s="609"/>
      <c r="DL15" s="609"/>
      <c r="DM15" s="609"/>
      <c r="DN15" s="609"/>
      <c r="DO15" s="609"/>
      <c r="DP15" s="610"/>
      <c r="DQ15" s="614">
        <v>419571</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7980</v>
      </c>
      <c r="S16" s="609"/>
      <c r="T16" s="609"/>
      <c r="U16" s="609"/>
      <c r="V16" s="609"/>
      <c r="W16" s="609"/>
      <c r="X16" s="609"/>
      <c r="Y16" s="610"/>
      <c r="Z16" s="646">
        <v>0.1</v>
      </c>
      <c r="AA16" s="646"/>
      <c r="AB16" s="646"/>
      <c r="AC16" s="646"/>
      <c r="AD16" s="647">
        <v>7980</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82807</v>
      </c>
      <c r="CS16" s="609"/>
      <c r="CT16" s="609"/>
      <c r="CU16" s="609"/>
      <c r="CV16" s="609"/>
      <c r="CW16" s="609"/>
      <c r="CX16" s="609"/>
      <c r="CY16" s="610"/>
      <c r="CZ16" s="646">
        <v>1.1000000000000001</v>
      </c>
      <c r="DA16" s="646"/>
      <c r="DB16" s="646"/>
      <c r="DC16" s="646"/>
      <c r="DD16" s="614" t="s">
        <v>122</v>
      </c>
      <c r="DE16" s="609"/>
      <c r="DF16" s="609"/>
      <c r="DG16" s="609"/>
      <c r="DH16" s="609"/>
      <c r="DI16" s="609"/>
      <c r="DJ16" s="609"/>
      <c r="DK16" s="609"/>
      <c r="DL16" s="609"/>
      <c r="DM16" s="609"/>
      <c r="DN16" s="609"/>
      <c r="DO16" s="609"/>
      <c r="DP16" s="610"/>
      <c r="DQ16" s="614">
        <v>13654</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21093</v>
      </c>
      <c r="S17" s="609"/>
      <c r="T17" s="609"/>
      <c r="U17" s="609"/>
      <c r="V17" s="609"/>
      <c r="W17" s="609"/>
      <c r="X17" s="609"/>
      <c r="Y17" s="610"/>
      <c r="Z17" s="646">
        <v>0.3</v>
      </c>
      <c r="AA17" s="646"/>
      <c r="AB17" s="646"/>
      <c r="AC17" s="646"/>
      <c r="AD17" s="647">
        <v>21093</v>
      </c>
      <c r="AE17" s="647"/>
      <c r="AF17" s="647"/>
      <c r="AG17" s="647"/>
      <c r="AH17" s="647"/>
      <c r="AI17" s="647"/>
      <c r="AJ17" s="647"/>
      <c r="AK17" s="647"/>
      <c r="AL17" s="611">
        <v>0.5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654096</v>
      </c>
      <c r="CS17" s="609"/>
      <c r="CT17" s="609"/>
      <c r="CU17" s="609"/>
      <c r="CV17" s="609"/>
      <c r="CW17" s="609"/>
      <c r="CX17" s="609"/>
      <c r="CY17" s="610"/>
      <c r="CZ17" s="646">
        <v>8.3000000000000007</v>
      </c>
      <c r="DA17" s="646"/>
      <c r="DB17" s="646"/>
      <c r="DC17" s="646"/>
      <c r="DD17" s="614" t="s">
        <v>122</v>
      </c>
      <c r="DE17" s="609"/>
      <c r="DF17" s="609"/>
      <c r="DG17" s="609"/>
      <c r="DH17" s="609"/>
      <c r="DI17" s="609"/>
      <c r="DJ17" s="609"/>
      <c r="DK17" s="609"/>
      <c r="DL17" s="609"/>
      <c r="DM17" s="609"/>
      <c r="DN17" s="609"/>
      <c r="DO17" s="609"/>
      <c r="DP17" s="610"/>
      <c r="DQ17" s="614">
        <v>638432</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25985</v>
      </c>
      <c r="S18" s="609"/>
      <c r="T18" s="609"/>
      <c r="U18" s="609"/>
      <c r="V18" s="609"/>
      <c r="W18" s="609"/>
      <c r="X18" s="609"/>
      <c r="Y18" s="610"/>
      <c r="Z18" s="646">
        <v>0.3</v>
      </c>
      <c r="AA18" s="646"/>
      <c r="AB18" s="646"/>
      <c r="AC18" s="646"/>
      <c r="AD18" s="647">
        <v>25985</v>
      </c>
      <c r="AE18" s="647"/>
      <c r="AF18" s="647"/>
      <c r="AG18" s="647"/>
      <c r="AH18" s="647"/>
      <c r="AI18" s="647"/>
      <c r="AJ18" s="647"/>
      <c r="AK18" s="647"/>
      <c r="AL18" s="611">
        <v>0.6</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24423</v>
      </c>
      <c r="S19" s="609"/>
      <c r="T19" s="609"/>
      <c r="U19" s="609"/>
      <c r="V19" s="609"/>
      <c r="W19" s="609"/>
      <c r="X19" s="609"/>
      <c r="Y19" s="610"/>
      <c r="Z19" s="646">
        <v>0.3</v>
      </c>
      <c r="AA19" s="646"/>
      <c r="AB19" s="646"/>
      <c r="AC19" s="646"/>
      <c r="AD19" s="647">
        <v>24423</v>
      </c>
      <c r="AE19" s="647"/>
      <c r="AF19" s="647"/>
      <c r="AG19" s="647"/>
      <c r="AH19" s="647"/>
      <c r="AI19" s="647"/>
      <c r="AJ19" s="647"/>
      <c r="AK19" s="647"/>
      <c r="AL19" s="611">
        <v>0.5</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1095</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1562</v>
      </c>
      <c r="S20" s="609"/>
      <c r="T20" s="609"/>
      <c r="U20" s="609"/>
      <c r="V20" s="609"/>
      <c r="W20" s="609"/>
      <c r="X20" s="609"/>
      <c r="Y20" s="610"/>
      <c r="Z20" s="646">
        <v>0</v>
      </c>
      <c r="AA20" s="646"/>
      <c r="AB20" s="646"/>
      <c r="AC20" s="646"/>
      <c r="AD20" s="647">
        <v>1562</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1095</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7859277</v>
      </c>
      <c r="CS20" s="609"/>
      <c r="CT20" s="609"/>
      <c r="CU20" s="609"/>
      <c r="CV20" s="609"/>
      <c r="CW20" s="609"/>
      <c r="CX20" s="609"/>
      <c r="CY20" s="610"/>
      <c r="CZ20" s="646">
        <v>100</v>
      </c>
      <c r="DA20" s="646"/>
      <c r="DB20" s="646"/>
      <c r="DC20" s="646"/>
      <c r="DD20" s="614">
        <v>521428</v>
      </c>
      <c r="DE20" s="609"/>
      <c r="DF20" s="609"/>
      <c r="DG20" s="609"/>
      <c r="DH20" s="609"/>
      <c r="DI20" s="609"/>
      <c r="DJ20" s="609"/>
      <c r="DK20" s="609"/>
      <c r="DL20" s="609"/>
      <c r="DM20" s="609"/>
      <c r="DN20" s="609"/>
      <c r="DO20" s="609"/>
      <c r="DP20" s="610"/>
      <c r="DQ20" s="614">
        <v>4734502</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2211141</v>
      </c>
      <c r="S21" s="609"/>
      <c r="T21" s="609"/>
      <c r="U21" s="609"/>
      <c r="V21" s="609"/>
      <c r="W21" s="609"/>
      <c r="X21" s="609"/>
      <c r="Y21" s="610"/>
      <c r="Z21" s="646">
        <v>27.1</v>
      </c>
      <c r="AA21" s="646"/>
      <c r="AB21" s="646"/>
      <c r="AC21" s="646"/>
      <c r="AD21" s="647">
        <v>1920964</v>
      </c>
      <c r="AE21" s="647"/>
      <c r="AF21" s="647"/>
      <c r="AG21" s="647"/>
      <c r="AH21" s="647"/>
      <c r="AI21" s="647"/>
      <c r="AJ21" s="647"/>
      <c r="AK21" s="647"/>
      <c r="AL21" s="611">
        <v>42.4</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1095</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1920964</v>
      </c>
      <c r="S22" s="609"/>
      <c r="T22" s="609"/>
      <c r="U22" s="609"/>
      <c r="V22" s="609"/>
      <c r="W22" s="609"/>
      <c r="X22" s="609"/>
      <c r="Y22" s="610"/>
      <c r="Z22" s="646">
        <v>23.6</v>
      </c>
      <c r="AA22" s="646"/>
      <c r="AB22" s="646"/>
      <c r="AC22" s="646"/>
      <c r="AD22" s="647">
        <v>1920964</v>
      </c>
      <c r="AE22" s="647"/>
      <c r="AF22" s="647"/>
      <c r="AG22" s="647"/>
      <c r="AH22" s="647"/>
      <c r="AI22" s="647"/>
      <c r="AJ22" s="647"/>
      <c r="AK22" s="647"/>
      <c r="AL22" s="611">
        <v>42.4</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290177</v>
      </c>
      <c r="S23" s="609"/>
      <c r="T23" s="609"/>
      <c r="U23" s="609"/>
      <c r="V23" s="609"/>
      <c r="W23" s="609"/>
      <c r="X23" s="609"/>
      <c r="Y23" s="610"/>
      <c r="Z23" s="646">
        <v>3.6</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2803189</v>
      </c>
      <c r="CS24" s="664"/>
      <c r="CT24" s="664"/>
      <c r="CU24" s="664"/>
      <c r="CV24" s="664"/>
      <c r="CW24" s="664"/>
      <c r="CX24" s="664"/>
      <c r="CY24" s="689"/>
      <c r="CZ24" s="690">
        <v>35.700000000000003</v>
      </c>
      <c r="DA24" s="672"/>
      <c r="DB24" s="672"/>
      <c r="DC24" s="692"/>
      <c r="DD24" s="688">
        <v>1892159</v>
      </c>
      <c r="DE24" s="664"/>
      <c r="DF24" s="664"/>
      <c r="DG24" s="664"/>
      <c r="DH24" s="664"/>
      <c r="DI24" s="664"/>
      <c r="DJ24" s="664"/>
      <c r="DK24" s="689"/>
      <c r="DL24" s="688">
        <v>1808177</v>
      </c>
      <c r="DM24" s="664"/>
      <c r="DN24" s="664"/>
      <c r="DO24" s="664"/>
      <c r="DP24" s="664"/>
      <c r="DQ24" s="664"/>
      <c r="DR24" s="664"/>
      <c r="DS24" s="664"/>
      <c r="DT24" s="664"/>
      <c r="DU24" s="664"/>
      <c r="DV24" s="689"/>
      <c r="DW24" s="690">
        <v>39.700000000000003</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4798589</v>
      </c>
      <c r="S25" s="609"/>
      <c r="T25" s="609"/>
      <c r="U25" s="609"/>
      <c r="V25" s="609"/>
      <c r="W25" s="609"/>
      <c r="X25" s="609"/>
      <c r="Y25" s="610"/>
      <c r="Z25" s="646">
        <v>58.9</v>
      </c>
      <c r="AA25" s="646"/>
      <c r="AB25" s="646"/>
      <c r="AC25" s="646"/>
      <c r="AD25" s="647">
        <v>4508412</v>
      </c>
      <c r="AE25" s="647"/>
      <c r="AF25" s="647"/>
      <c r="AG25" s="647"/>
      <c r="AH25" s="647"/>
      <c r="AI25" s="647"/>
      <c r="AJ25" s="647"/>
      <c r="AK25" s="647"/>
      <c r="AL25" s="611">
        <v>99.6</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1130654</v>
      </c>
      <c r="CS25" s="621"/>
      <c r="CT25" s="621"/>
      <c r="CU25" s="621"/>
      <c r="CV25" s="621"/>
      <c r="CW25" s="621"/>
      <c r="CX25" s="621"/>
      <c r="CY25" s="622"/>
      <c r="CZ25" s="611">
        <v>14.4</v>
      </c>
      <c r="DA25" s="623"/>
      <c r="DB25" s="623"/>
      <c r="DC25" s="624"/>
      <c r="DD25" s="614">
        <v>939775</v>
      </c>
      <c r="DE25" s="621"/>
      <c r="DF25" s="621"/>
      <c r="DG25" s="621"/>
      <c r="DH25" s="621"/>
      <c r="DI25" s="621"/>
      <c r="DJ25" s="621"/>
      <c r="DK25" s="622"/>
      <c r="DL25" s="614">
        <v>856787</v>
      </c>
      <c r="DM25" s="621"/>
      <c r="DN25" s="621"/>
      <c r="DO25" s="621"/>
      <c r="DP25" s="621"/>
      <c r="DQ25" s="621"/>
      <c r="DR25" s="621"/>
      <c r="DS25" s="621"/>
      <c r="DT25" s="621"/>
      <c r="DU25" s="621"/>
      <c r="DV25" s="622"/>
      <c r="DW25" s="611">
        <v>18.8</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936</v>
      </c>
      <c r="S26" s="609"/>
      <c r="T26" s="609"/>
      <c r="U26" s="609"/>
      <c r="V26" s="609"/>
      <c r="W26" s="609"/>
      <c r="X26" s="609"/>
      <c r="Y26" s="610"/>
      <c r="Z26" s="646">
        <v>0</v>
      </c>
      <c r="AA26" s="646"/>
      <c r="AB26" s="646"/>
      <c r="AC26" s="646"/>
      <c r="AD26" s="647">
        <v>936</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557943</v>
      </c>
      <c r="CS26" s="609"/>
      <c r="CT26" s="609"/>
      <c r="CU26" s="609"/>
      <c r="CV26" s="609"/>
      <c r="CW26" s="609"/>
      <c r="CX26" s="609"/>
      <c r="CY26" s="610"/>
      <c r="CZ26" s="611">
        <v>7.1</v>
      </c>
      <c r="DA26" s="623"/>
      <c r="DB26" s="623"/>
      <c r="DC26" s="624"/>
      <c r="DD26" s="614">
        <v>420848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26858</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2055889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1018439</v>
      </c>
      <c r="CS27" s="621"/>
      <c r="CT27" s="621"/>
      <c r="CU27" s="621"/>
      <c r="CV27" s="621"/>
      <c r="CW27" s="621"/>
      <c r="CX27" s="621"/>
      <c r="CY27" s="622"/>
      <c r="CZ27" s="611">
        <v>13</v>
      </c>
      <c r="DA27" s="623"/>
      <c r="DB27" s="623"/>
      <c r="DC27" s="624"/>
      <c r="DD27" s="614">
        <v>313952</v>
      </c>
      <c r="DE27" s="621"/>
      <c r="DF27" s="621"/>
      <c r="DG27" s="621"/>
      <c r="DH27" s="621"/>
      <c r="DI27" s="621"/>
      <c r="DJ27" s="621"/>
      <c r="DK27" s="622"/>
      <c r="DL27" s="614">
        <v>312958</v>
      </c>
      <c r="DM27" s="621"/>
      <c r="DN27" s="621"/>
      <c r="DO27" s="621"/>
      <c r="DP27" s="621"/>
      <c r="DQ27" s="621"/>
      <c r="DR27" s="621"/>
      <c r="DS27" s="621"/>
      <c r="DT27" s="621"/>
      <c r="DU27" s="621"/>
      <c r="DV27" s="622"/>
      <c r="DW27" s="611">
        <v>6.9</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89813</v>
      </c>
      <c r="S28" s="609"/>
      <c r="T28" s="609"/>
      <c r="U28" s="609"/>
      <c r="V28" s="609"/>
      <c r="W28" s="609"/>
      <c r="X28" s="609"/>
      <c r="Y28" s="610"/>
      <c r="Z28" s="646">
        <v>1.1000000000000001</v>
      </c>
      <c r="AA28" s="646"/>
      <c r="AB28" s="646"/>
      <c r="AC28" s="646"/>
      <c r="AD28" s="647">
        <v>229</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654096</v>
      </c>
      <c r="CS28" s="609"/>
      <c r="CT28" s="609"/>
      <c r="CU28" s="609"/>
      <c r="CV28" s="609"/>
      <c r="CW28" s="609"/>
      <c r="CX28" s="609"/>
      <c r="CY28" s="610"/>
      <c r="CZ28" s="611">
        <v>8.3000000000000007</v>
      </c>
      <c r="DA28" s="623"/>
      <c r="DB28" s="623"/>
      <c r="DC28" s="624"/>
      <c r="DD28" s="614">
        <v>638432</v>
      </c>
      <c r="DE28" s="609"/>
      <c r="DF28" s="609"/>
      <c r="DG28" s="609"/>
      <c r="DH28" s="609"/>
      <c r="DI28" s="609"/>
      <c r="DJ28" s="609"/>
      <c r="DK28" s="610"/>
      <c r="DL28" s="614">
        <v>638432</v>
      </c>
      <c r="DM28" s="609"/>
      <c r="DN28" s="609"/>
      <c r="DO28" s="609"/>
      <c r="DP28" s="609"/>
      <c r="DQ28" s="609"/>
      <c r="DR28" s="609"/>
      <c r="DS28" s="609"/>
      <c r="DT28" s="609"/>
      <c r="DU28" s="609"/>
      <c r="DV28" s="610"/>
      <c r="DW28" s="611">
        <v>14</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50264</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654096</v>
      </c>
      <c r="CS29" s="621"/>
      <c r="CT29" s="621"/>
      <c r="CU29" s="621"/>
      <c r="CV29" s="621"/>
      <c r="CW29" s="621"/>
      <c r="CX29" s="621"/>
      <c r="CY29" s="622"/>
      <c r="CZ29" s="611">
        <v>8.3000000000000007</v>
      </c>
      <c r="DA29" s="623"/>
      <c r="DB29" s="623"/>
      <c r="DC29" s="624"/>
      <c r="DD29" s="614">
        <v>638432</v>
      </c>
      <c r="DE29" s="621"/>
      <c r="DF29" s="621"/>
      <c r="DG29" s="621"/>
      <c r="DH29" s="621"/>
      <c r="DI29" s="621"/>
      <c r="DJ29" s="621"/>
      <c r="DK29" s="622"/>
      <c r="DL29" s="614">
        <v>638432</v>
      </c>
      <c r="DM29" s="621"/>
      <c r="DN29" s="621"/>
      <c r="DO29" s="621"/>
      <c r="DP29" s="621"/>
      <c r="DQ29" s="621"/>
      <c r="DR29" s="621"/>
      <c r="DS29" s="621"/>
      <c r="DT29" s="621"/>
      <c r="DU29" s="621"/>
      <c r="DV29" s="622"/>
      <c r="DW29" s="611">
        <v>14</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1120335</v>
      </c>
      <c r="S30" s="609"/>
      <c r="T30" s="609"/>
      <c r="U30" s="609"/>
      <c r="V30" s="609"/>
      <c r="W30" s="609"/>
      <c r="X30" s="609"/>
      <c r="Y30" s="610"/>
      <c r="Z30" s="646">
        <v>13.7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629782</v>
      </c>
      <c r="CS30" s="609"/>
      <c r="CT30" s="609"/>
      <c r="CU30" s="609"/>
      <c r="CV30" s="609"/>
      <c r="CW30" s="609"/>
      <c r="CX30" s="609"/>
      <c r="CY30" s="610"/>
      <c r="CZ30" s="611">
        <v>8</v>
      </c>
      <c r="DA30" s="623"/>
      <c r="DB30" s="623"/>
      <c r="DC30" s="624"/>
      <c r="DD30" s="614">
        <v>614118</v>
      </c>
      <c r="DE30" s="609"/>
      <c r="DF30" s="609"/>
      <c r="DG30" s="609"/>
      <c r="DH30" s="609"/>
      <c r="DI30" s="609"/>
      <c r="DJ30" s="609"/>
      <c r="DK30" s="610"/>
      <c r="DL30" s="614">
        <v>614118</v>
      </c>
      <c r="DM30" s="609"/>
      <c r="DN30" s="609"/>
      <c r="DO30" s="609"/>
      <c r="DP30" s="609"/>
      <c r="DQ30" s="609"/>
      <c r="DR30" s="609"/>
      <c r="DS30" s="609"/>
      <c r="DT30" s="609"/>
      <c r="DU30" s="609"/>
      <c r="DV30" s="610"/>
      <c r="DW30" s="611">
        <v>13.5</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12"/>
      <c r="AV31" s="212"/>
      <c r="AW31" s="212"/>
      <c r="AX31" s="666" t="s">
        <v>178</v>
      </c>
      <c r="AY31" s="667"/>
      <c r="AZ31" s="667"/>
      <c r="BA31" s="667"/>
      <c r="BB31" s="667"/>
      <c r="BC31" s="667"/>
      <c r="BD31" s="667"/>
      <c r="BE31" s="667"/>
      <c r="BF31" s="668"/>
      <c r="BG31" s="670">
        <v>99.5</v>
      </c>
      <c r="BH31" s="671"/>
      <c r="BI31" s="671"/>
      <c r="BJ31" s="671"/>
      <c r="BK31" s="671"/>
      <c r="BL31" s="671"/>
      <c r="BM31" s="672">
        <v>98.7</v>
      </c>
      <c r="BN31" s="671"/>
      <c r="BO31" s="671"/>
      <c r="BP31" s="671"/>
      <c r="BQ31" s="673"/>
      <c r="BR31" s="670">
        <v>99.5</v>
      </c>
      <c r="BS31" s="671"/>
      <c r="BT31" s="671"/>
      <c r="BU31" s="671"/>
      <c r="BV31" s="671"/>
      <c r="BW31" s="671"/>
      <c r="BX31" s="672">
        <v>98.5</v>
      </c>
      <c r="BY31" s="671"/>
      <c r="BZ31" s="671"/>
      <c r="CA31" s="671"/>
      <c r="CB31" s="673"/>
      <c r="CD31" s="629"/>
      <c r="CE31" s="630"/>
      <c r="CF31" s="605" t="s">
        <v>301</v>
      </c>
      <c r="CG31" s="606"/>
      <c r="CH31" s="606"/>
      <c r="CI31" s="606"/>
      <c r="CJ31" s="606"/>
      <c r="CK31" s="606"/>
      <c r="CL31" s="606"/>
      <c r="CM31" s="606"/>
      <c r="CN31" s="606"/>
      <c r="CO31" s="606"/>
      <c r="CP31" s="606"/>
      <c r="CQ31" s="607"/>
      <c r="CR31" s="608">
        <v>24314</v>
      </c>
      <c r="CS31" s="621"/>
      <c r="CT31" s="621"/>
      <c r="CU31" s="621"/>
      <c r="CV31" s="621"/>
      <c r="CW31" s="621"/>
      <c r="CX31" s="621"/>
      <c r="CY31" s="622"/>
      <c r="CZ31" s="611">
        <v>0.3</v>
      </c>
      <c r="DA31" s="623"/>
      <c r="DB31" s="623"/>
      <c r="DC31" s="624"/>
      <c r="DD31" s="614">
        <v>24314</v>
      </c>
      <c r="DE31" s="621"/>
      <c r="DF31" s="621"/>
      <c r="DG31" s="621"/>
      <c r="DH31" s="621"/>
      <c r="DI31" s="621"/>
      <c r="DJ31" s="621"/>
      <c r="DK31" s="622"/>
      <c r="DL31" s="614">
        <v>24314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654695</v>
      </c>
      <c r="S32" s="609"/>
      <c r="T32" s="609"/>
      <c r="U32" s="609"/>
      <c r="V32" s="609"/>
      <c r="W32" s="609"/>
      <c r="X32" s="609"/>
      <c r="Y32" s="610"/>
      <c r="Z32" s="646">
        <v>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303</v>
      </c>
      <c r="AX32" s="605" t="s">
        <v>304</v>
      </c>
      <c r="AY32" s="606"/>
      <c r="AZ32" s="606"/>
      <c r="BA32" s="606"/>
      <c r="BB32" s="606"/>
      <c r="BC32" s="606"/>
      <c r="BD32" s="606"/>
      <c r="BE32" s="606"/>
      <c r="BF32" s="607"/>
      <c r="BG32" s="679">
        <v>99.4</v>
      </c>
      <c r="BH32" s="621"/>
      <c r="BI32" s="621"/>
      <c r="BJ32" s="621"/>
      <c r="BK32" s="621"/>
      <c r="BL32" s="621"/>
      <c r="BM32" s="612">
        <v>98.5</v>
      </c>
      <c r="BN32" s="621"/>
      <c r="BO32" s="621"/>
      <c r="BP32" s="621"/>
      <c r="BQ32" s="644"/>
      <c r="BR32" s="679">
        <v>99.5</v>
      </c>
      <c r="BS32" s="621"/>
      <c r="BT32" s="621"/>
      <c r="BU32" s="621"/>
      <c r="BV32" s="621"/>
      <c r="BW32" s="621"/>
      <c r="BX32" s="612">
        <v>98.6</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23074</v>
      </c>
      <c r="S33" s="609"/>
      <c r="T33" s="609"/>
      <c r="U33" s="609"/>
      <c r="V33" s="609"/>
      <c r="W33" s="609"/>
      <c r="X33" s="609"/>
      <c r="Y33" s="610"/>
      <c r="Z33" s="646">
        <v>0.3</v>
      </c>
      <c r="AA33" s="646"/>
      <c r="AB33" s="646"/>
      <c r="AC33" s="646"/>
      <c r="AD33" s="647">
        <v>8794</v>
      </c>
      <c r="AE33" s="647"/>
      <c r="AF33" s="647"/>
      <c r="AG33" s="647"/>
      <c r="AH33" s="647"/>
      <c r="AI33" s="647"/>
      <c r="AJ33" s="647"/>
      <c r="AK33" s="647"/>
      <c r="AL33" s="611">
        <v>0.2</v>
      </c>
      <c r="AM33" s="612"/>
      <c r="AN33" s="612"/>
      <c r="AO33" s="648"/>
      <c r="AP33" s="651"/>
      <c r="AQ33" s="652"/>
      <c r="AR33" s="652"/>
      <c r="AS33" s="652"/>
      <c r="AT33" s="678"/>
      <c r="AU33" s="213"/>
      <c r="AV33" s="213"/>
      <c r="AW33" s="213"/>
      <c r="AX33" s="589" t="s">
        <v>307</v>
      </c>
      <c r="AY33" s="590"/>
      <c r="AZ33" s="590"/>
      <c r="BA33" s="590"/>
      <c r="BB33" s="590"/>
      <c r="BC33" s="590"/>
      <c r="BD33" s="590"/>
      <c r="BE33" s="590"/>
      <c r="BF33" s="591"/>
      <c r="BG33" s="669">
        <v>99.6</v>
      </c>
      <c r="BH33" s="593"/>
      <c r="BI33" s="593"/>
      <c r="BJ33" s="593"/>
      <c r="BK33" s="593"/>
      <c r="BL33" s="593"/>
      <c r="BM33" s="639">
        <v>98.7</v>
      </c>
      <c r="BN33" s="593"/>
      <c r="BO33" s="593"/>
      <c r="BP33" s="593"/>
      <c r="BQ33" s="656"/>
      <c r="BR33" s="669">
        <v>99.4</v>
      </c>
      <c r="BS33" s="593"/>
      <c r="BT33" s="593"/>
      <c r="BU33" s="593"/>
      <c r="BV33" s="593"/>
      <c r="BW33" s="593"/>
      <c r="BX33" s="639">
        <v>98.3</v>
      </c>
      <c r="BY33" s="593"/>
      <c r="BZ33" s="593"/>
      <c r="CA33" s="593"/>
      <c r="CB33" s="656"/>
      <c r="CD33" s="605" t="s">
        <v>308</v>
      </c>
      <c r="CE33" s="606"/>
      <c r="CF33" s="606"/>
      <c r="CG33" s="606"/>
      <c r="CH33" s="606"/>
      <c r="CI33" s="606"/>
      <c r="CJ33" s="606"/>
      <c r="CK33" s="606"/>
      <c r="CL33" s="606"/>
      <c r="CM33" s="606"/>
      <c r="CN33" s="606"/>
      <c r="CO33" s="606"/>
      <c r="CP33" s="606"/>
      <c r="CQ33" s="607"/>
      <c r="CR33" s="608">
        <v>4451853</v>
      </c>
      <c r="CS33" s="621"/>
      <c r="CT33" s="621"/>
      <c r="CU33" s="621"/>
      <c r="CV33" s="621"/>
      <c r="CW33" s="621"/>
      <c r="CX33" s="621"/>
      <c r="CY33" s="622"/>
      <c r="CZ33" s="611">
        <v>56.6</v>
      </c>
      <c r="DA33" s="623"/>
      <c r="DB33" s="623"/>
      <c r="DC33" s="624"/>
      <c r="DD33" s="614">
        <v>2559784</v>
      </c>
      <c r="DE33" s="621"/>
      <c r="DF33" s="621"/>
      <c r="DG33" s="621"/>
      <c r="DH33" s="621"/>
      <c r="DI33" s="621"/>
      <c r="DJ33" s="621"/>
      <c r="DK33" s="622"/>
      <c r="DL33" s="614">
        <v>2213509</v>
      </c>
      <c r="DM33" s="621"/>
      <c r="DN33" s="621"/>
      <c r="DO33" s="621"/>
      <c r="DP33" s="621"/>
      <c r="DQ33" s="621"/>
      <c r="DR33" s="621"/>
      <c r="DS33" s="621"/>
      <c r="DT33" s="621"/>
      <c r="DU33" s="621"/>
      <c r="DV33" s="622"/>
      <c r="DW33" s="611">
        <v>48.6</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478605</v>
      </c>
      <c r="S34" s="609"/>
      <c r="T34" s="609"/>
      <c r="U34" s="609"/>
      <c r="V34" s="609"/>
      <c r="W34" s="609"/>
      <c r="X34" s="609"/>
      <c r="Y34" s="610"/>
      <c r="Z34" s="646">
        <v>5.9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1437126</v>
      </c>
      <c r="CS34" s="609"/>
      <c r="CT34" s="609"/>
      <c r="CU34" s="609"/>
      <c r="CV34" s="609"/>
      <c r="CW34" s="609"/>
      <c r="CX34" s="609"/>
      <c r="CY34" s="610"/>
      <c r="CZ34" s="611">
        <v>18.3</v>
      </c>
      <c r="DA34" s="623"/>
      <c r="DB34" s="623"/>
      <c r="DC34" s="624"/>
      <c r="DD34" s="614">
        <v>846624</v>
      </c>
      <c r="DE34" s="609"/>
      <c r="DF34" s="609"/>
      <c r="DG34" s="609"/>
      <c r="DH34" s="609"/>
      <c r="DI34" s="609"/>
      <c r="DJ34" s="609"/>
      <c r="DK34" s="610"/>
      <c r="DL34" s="614">
        <v>748130</v>
      </c>
      <c r="DM34" s="609"/>
      <c r="DN34" s="609"/>
      <c r="DO34" s="609"/>
      <c r="DP34" s="609"/>
      <c r="DQ34" s="609"/>
      <c r="DR34" s="609"/>
      <c r="DS34" s="609"/>
      <c r="DT34" s="609"/>
      <c r="DU34" s="609"/>
      <c r="DV34" s="610"/>
      <c r="DW34" s="611">
        <v>16.399999999999999</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368812</v>
      </c>
      <c r="S35" s="609"/>
      <c r="T35" s="609"/>
      <c r="U35" s="609"/>
      <c r="V35" s="609"/>
      <c r="W35" s="609"/>
      <c r="X35" s="609"/>
      <c r="Y35" s="610"/>
      <c r="Z35" s="646">
        <v>4.5</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18166</v>
      </c>
      <c r="CS35" s="621"/>
      <c r="CT35" s="621"/>
      <c r="CU35" s="621"/>
      <c r="CV35" s="621"/>
      <c r="CW35" s="621"/>
      <c r="CX35" s="621"/>
      <c r="CY35" s="622"/>
      <c r="CZ35" s="611">
        <v>0.2</v>
      </c>
      <c r="DA35" s="623"/>
      <c r="DB35" s="623"/>
      <c r="DC35" s="624"/>
      <c r="DD35" s="614">
        <v>18166</v>
      </c>
      <c r="DE35" s="621"/>
      <c r="DF35" s="621"/>
      <c r="DG35" s="621"/>
      <c r="DH35" s="621"/>
      <c r="DI35" s="621"/>
      <c r="DJ35" s="621"/>
      <c r="DK35" s="622"/>
      <c r="DL35" s="614">
        <v>18131</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103325</v>
      </c>
      <c r="S36" s="609"/>
      <c r="T36" s="609"/>
      <c r="U36" s="609"/>
      <c r="V36" s="609"/>
      <c r="W36" s="609"/>
      <c r="X36" s="609"/>
      <c r="Y36" s="610"/>
      <c r="Z36" s="646">
        <v>1.3</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925643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4615</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1562541</v>
      </c>
      <c r="CS36" s="609"/>
      <c r="CT36" s="609"/>
      <c r="CU36" s="609"/>
      <c r="CV36" s="609"/>
      <c r="CW36" s="609"/>
      <c r="CX36" s="609"/>
      <c r="CY36" s="610"/>
      <c r="CZ36" s="611">
        <v>19.899999999999999</v>
      </c>
      <c r="DA36" s="623"/>
      <c r="DB36" s="623"/>
      <c r="DC36" s="624"/>
      <c r="DD36" s="614">
        <v>867818</v>
      </c>
      <c r="DE36" s="609"/>
      <c r="DF36" s="609"/>
      <c r="DG36" s="609"/>
      <c r="DH36" s="609"/>
      <c r="DI36" s="609"/>
      <c r="DJ36" s="609"/>
      <c r="DK36" s="610"/>
      <c r="DL36" s="614">
        <v>802390</v>
      </c>
      <c r="DM36" s="609"/>
      <c r="DN36" s="609"/>
      <c r="DO36" s="609"/>
      <c r="DP36" s="609"/>
      <c r="DQ36" s="609"/>
      <c r="DR36" s="609"/>
      <c r="DS36" s="609"/>
      <c r="DT36" s="609"/>
      <c r="DU36" s="609"/>
      <c r="DV36" s="610"/>
      <c r="DW36" s="611">
        <v>17.600000000000001</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178047</v>
      </c>
      <c r="S37" s="609"/>
      <c r="T37" s="609"/>
      <c r="U37" s="609"/>
      <c r="V37" s="609"/>
      <c r="W37" s="609"/>
      <c r="X37" s="609"/>
      <c r="Y37" s="610"/>
      <c r="Z37" s="646">
        <v>2.2000000000000002</v>
      </c>
      <c r="AA37" s="646"/>
      <c r="AB37" s="646"/>
      <c r="AC37" s="646"/>
      <c r="AD37" s="647">
        <v>8544</v>
      </c>
      <c r="AE37" s="647"/>
      <c r="AF37" s="647"/>
      <c r="AG37" s="647"/>
      <c r="AH37" s="647"/>
      <c r="AI37" s="647"/>
      <c r="AJ37" s="647"/>
      <c r="AK37" s="647"/>
      <c r="AL37" s="611">
        <v>0.2</v>
      </c>
      <c r="AM37" s="612"/>
      <c r="AN37" s="612"/>
      <c r="AO37" s="648"/>
      <c r="AQ37" s="641" t="s">
        <v>320</v>
      </c>
      <c r="AR37" s="642"/>
      <c r="AS37" s="642"/>
      <c r="AT37" s="642"/>
      <c r="AU37" s="642"/>
      <c r="AV37" s="642"/>
      <c r="AW37" s="642"/>
      <c r="AX37" s="642"/>
      <c r="AY37" s="643"/>
      <c r="AZ37" s="608">
        <v>189541</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-7453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130156</v>
      </c>
      <c r="CS37" s="621"/>
      <c r="CT37" s="621"/>
      <c r="CU37" s="621"/>
      <c r="CV37" s="621"/>
      <c r="CW37" s="621"/>
      <c r="CX37" s="621"/>
      <c r="CY37" s="622"/>
      <c r="CZ37" s="611">
        <v>1.7</v>
      </c>
      <c r="DA37" s="623"/>
      <c r="DB37" s="623"/>
      <c r="DC37" s="624"/>
      <c r="DD37" s="614">
        <v>107731</v>
      </c>
      <c r="DE37" s="621"/>
      <c r="DF37" s="621"/>
      <c r="DG37" s="621"/>
      <c r="DH37" s="621"/>
      <c r="DI37" s="621"/>
      <c r="DJ37" s="621"/>
      <c r="DK37" s="622"/>
      <c r="DL37" s="614">
        <v>94699</v>
      </c>
      <c r="DM37" s="621"/>
      <c r="DN37" s="621"/>
      <c r="DO37" s="621"/>
      <c r="DP37" s="621"/>
      <c r="DQ37" s="621"/>
      <c r="DR37" s="621"/>
      <c r="DS37" s="621"/>
      <c r="DT37" s="621"/>
      <c r="DU37" s="621"/>
      <c r="DV37" s="622"/>
      <c r="DW37" s="611">
        <v>2.1</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255015</v>
      </c>
      <c r="S38" s="609"/>
      <c r="T38" s="609"/>
      <c r="U38" s="609"/>
      <c r="V38" s="609"/>
      <c r="W38" s="609"/>
      <c r="X38" s="609"/>
      <c r="Y38" s="610"/>
      <c r="Z38" s="646">
        <v>3.1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72204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2302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663898</v>
      </c>
      <c r="CS38" s="609"/>
      <c r="CT38" s="609"/>
      <c r="CU38" s="609"/>
      <c r="CV38" s="609"/>
      <c r="CW38" s="609"/>
      <c r="CX38" s="609"/>
      <c r="CY38" s="610"/>
      <c r="CZ38" s="611">
        <v>8.4</v>
      </c>
      <c r="DA38" s="623"/>
      <c r="DB38" s="623"/>
      <c r="DC38" s="624"/>
      <c r="DD38" s="614">
        <v>561001</v>
      </c>
      <c r="DE38" s="609"/>
      <c r="DF38" s="609"/>
      <c r="DG38" s="609"/>
      <c r="DH38" s="609"/>
      <c r="DI38" s="609"/>
      <c r="DJ38" s="609"/>
      <c r="DK38" s="610"/>
      <c r="DL38" s="614">
        <v>561001</v>
      </c>
      <c r="DM38" s="609"/>
      <c r="DN38" s="609"/>
      <c r="DO38" s="609"/>
      <c r="DP38" s="609"/>
      <c r="DQ38" s="609"/>
      <c r="DR38" s="609"/>
      <c r="DS38" s="609"/>
      <c r="DT38" s="609"/>
      <c r="DU38" s="609"/>
      <c r="DV38" s="610"/>
      <c r="DW38" s="611">
        <v>12.3</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3574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683625</v>
      </c>
      <c r="CS39" s="621"/>
      <c r="CT39" s="621"/>
      <c r="CU39" s="621"/>
      <c r="CV39" s="621"/>
      <c r="CW39" s="621"/>
      <c r="CX39" s="621"/>
      <c r="CY39" s="622"/>
      <c r="CZ39" s="611">
        <v>8.6999999999999993</v>
      </c>
      <c r="DA39" s="623"/>
      <c r="DB39" s="623"/>
      <c r="DC39" s="624"/>
      <c r="DD39" s="614">
        <v>182318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29715</v>
      </c>
      <c r="S40" s="609"/>
      <c r="T40" s="609"/>
      <c r="U40" s="609"/>
      <c r="V40" s="609"/>
      <c r="W40" s="609"/>
      <c r="X40" s="609"/>
      <c r="Y40" s="610"/>
      <c r="Z40" s="646">
        <v>0.4</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113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86497</v>
      </c>
      <c r="CS40" s="609"/>
      <c r="CT40" s="609"/>
      <c r="CU40" s="609"/>
      <c r="CV40" s="609"/>
      <c r="CW40" s="609"/>
      <c r="CX40" s="609"/>
      <c r="CY40" s="610"/>
      <c r="CZ40" s="611">
        <v>1.1000000000000001</v>
      </c>
      <c r="DA40" s="623"/>
      <c r="DB40" s="623"/>
      <c r="DC40" s="624"/>
      <c r="DD40" s="614">
        <v>83857</v>
      </c>
      <c r="DE40" s="609"/>
      <c r="DF40" s="609"/>
      <c r="DG40" s="609"/>
      <c r="DH40" s="609"/>
      <c r="DI40" s="609"/>
      <c r="DJ40" s="609"/>
      <c r="DK40" s="610"/>
      <c r="DL40" s="614">
        <v>83857</v>
      </c>
      <c r="DM40" s="609"/>
      <c r="DN40" s="609"/>
      <c r="DO40" s="609"/>
      <c r="DP40" s="609"/>
      <c r="DQ40" s="609"/>
      <c r="DR40" s="609"/>
      <c r="DS40" s="609"/>
      <c r="DT40" s="609"/>
      <c r="DU40" s="609"/>
      <c r="DV40" s="610"/>
      <c r="DW40" s="611">
        <v>1.8</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8148368</v>
      </c>
      <c r="S41" s="633"/>
      <c r="T41" s="633"/>
      <c r="U41" s="633"/>
      <c r="V41" s="633"/>
      <c r="W41" s="633"/>
      <c r="X41" s="633"/>
      <c r="Y41" s="636"/>
      <c r="Z41" s="637">
        <v>100</v>
      </c>
      <c r="AA41" s="637"/>
      <c r="AB41" s="637"/>
      <c r="AC41" s="637"/>
      <c r="AD41" s="638">
        <v>4526915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193207</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470691</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358</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604235</v>
      </c>
      <c r="CS42" s="621"/>
      <c r="CT42" s="621"/>
      <c r="CU42" s="621"/>
      <c r="CV42" s="621"/>
      <c r="CW42" s="621"/>
      <c r="CX42" s="621"/>
      <c r="CY42" s="622"/>
      <c r="CZ42" s="611">
        <v>7.7</v>
      </c>
      <c r="DA42" s="623"/>
      <c r="DB42" s="623"/>
      <c r="DC42" s="624"/>
      <c r="DD42" s="614">
        <v>282559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14742</v>
      </c>
      <c r="CS43" s="621"/>
      <c r="CT43" s="621"/>
      <c r="CU43" s="621"/>
      <c r="CV43" s="621"/>
      <c r="CW43" s="621"/>
      <c r="CX43" s="621"/>
      <c r="CY43" s="622"/>
      <c r="CZ43" s="611">
        <v>0.2</v>
      </c>
      <c r="DA43" s="623"/>
      <c r="DB43" s="623"/>
      <c r="DC43" s="624"/>
      <c r="DD43" s="614">
        <v>11742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521428</v>
      </c>
      <c r="CS44" s="609"/>
      <c r="CT44" s="609"/>
      <c r="CU44" s="609"/>
      <c r="CV44" s="609"/>
      <c r="CW44" s="609"/>
      <c r="CX44" s="609"/>
      <c r="CY44" s="610"/>
      <c r="CZ44" s="611">
        <v>6.6</v>
      </c>
      <c r="DA44" s="612"/>
      <c r="DB44" s="612"/>
      <c r="DC44" s="613"/>
      <c r="DD44" s="614">
        <v>268905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109541</v>
      </c>
      <c r="CS45" s="621"/>
      <c r="CT45" s="621"/>
      <c r="CU45" s="621"/>
      <c r="CV45" s="621"/>
      <c r="CW45" s="621"/>
      <c r="CX45" s="621"/>
      <c r="CY45" s="622"/>
      <c r="CZ45" s="611">
        <v>1.4</v>
      </c>
      <c r="DA45" s="623"/>
      <c r="DB45" s="623"/>
      <c r="DC45" s="624"/>
      <c r="DD45" s="614">
        <v>49966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389568</v>
      </c>
      <c r="CS46" s="609"/>
      <c r="CT46" s="609"/>
      <c r="CU46" s="609"/>
      <c r="CV46" s="609"/>
      <c r="CW46" s="609"/>
      <c r="CX46" s="609"/>
      <c r="CY46" s="610"/>
      <c r="CZ46" s="611">
        <v>5</v>
      </c>
      <c r="DA46" s="612"/>
      <c r="DB46" s="612"/>
      <c r="DC46" s="613"/>
      <c r="DD46" s="614">
        <v>215133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v>82807</v>
      </c>
      <c r="CS47" s="621"/>
      <c r="CT47" s="621"/>
      <c r="CU47" s="621"/>
      <c r="CV47" s="621"/>
      <c r="CW47" s="621"/>
      <c r="CX47" s="621"/>
      <c r="CY47" s="622"/>
      <c r="CZ47" s="611">
        <v>1.1000000000000001</v>
      </c>
      <c r="DA47" s="623"/>
      <c r="DB47" s="623"/>
      <c r="DC47" s="624"/>
      <c r="DD47" s="614">
        <v>13654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7859277</v>
      </c>
      <c r="CS49" s="593"/>
      <c r="CT49" s="593"/>
      <c r="CU49" s="593"/>
      <c r="CV49" s="593"/>
      <c r="CW49" s="593"/>
      <c r="CX49" s="593"/>
      <c r="CY49" s="594"/>
      <c r="CZ49" s="595">
        <v>100</v>
      </c>
      <c r="DA49" s="596"/>
      <c r="DB49" s="596"/>
      <c r="DC49" s="597"/>
      <c r="DD49" s="598">
        <v>4734502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KAj7/IZSiWGnBhRFtHqfu+gE1M16x5PAPI/Hy627inFB1f0T0LQo2BXv7VMeFXGYAbi6VO7jHK77uc6286Fg==" saltValue="03T++lI+PZRKhityirLr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A35" sqref="AA35:AE35"/>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375</v>
      </c>
      <c r="C7" s="1035"/>
      <c r="D7" s="1035"/>
      <c r="E7" s="1035"/>
      <c r="F7" s="1035"/>
      <c r="G7" s="1035"/>
      <c r="H7" s="1035"/>
      <c r="I7" s="1035"/>
      <c r="J7" s="1035"/>
      <c r="K7" s="1035"/>
      <c r="L7" s="1035"/>
      <c r="M7" s="1035"/>
      <c r="N7" s="1035"/>
      <c r="O7" s="1035"/>
      <c r="P7" s="1036"/>
      <c r="Q7" s="1089">
        <v>8142</v>
      </c>
      <c r="R7" s="1090"/>
      <c r="S7" s="1090"/>
      <c r="T7" s="1090"/>
      <c r="U7" s="1090"/>
      <c r="V7" s="1090">
        <v>7853</v>
      </c>
      <c r="W7" s="1090"/>
      <c r="X7" s="1090"/>
      <c r="Y7" s="1090"/>
      <c r="Z7" s="1090"/>
      <c r="AA7" s="1090">
        <v>289</v>
      </c>
      <c r="AB7" s="1090"/>
      <c r="AC7" s="1090"/>
      <c r="AD7" s="1090"/>
      <c r="AE7" s="1091"/>
      <c r="AF7" s="1092">
        <v>255</v>
      </c>
      <c r="AG7" s="1093"/>
      <c r="AH7" s="1093"/>
      <c r="AI7" s="1093"/>
      <c r="AJ7" s="1094"/>
      <c r="AK7" s="1095"/>
      <c r="AL7" s="1096"/>
      <c r="AM7" s="1096"/>
      <c r="AN7" s="1096"/>
      <c r="AO7" s="1096"/>
      <c r="AP7" s="1096">
        <v>5262</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2">
      <c r="A8" s="232">
        <v>2</v>
      </c>
      <c r="B8" s="1017" t="s">
        <v>376</v>
      </c>
      <c r="C8" s="1018"/>
      <c r="D8" s="1018"/>
      <c r="E8" s="1018"/>
      <c r="F8" s="1018"/>
      <c r="G8" s="1018"/>
      <c r="H8" s="1018"/>
      <c r="I8" s="1018"/>
      <c r="J8" s="1018"/>
      <c r="K8" s="1018"/>
      <c r="L8" s="1018"/>
      <c r="M8" s="1018"/>
      <c r="N8" s="1018"/>
      <c r="O8" s="1018"/>
      <c r="P8" s="1019"/>
      <c r="Q8" s="1025">
        <v>7</v>
      </c>
      <c r="R8" s="1026"/>
      <c r="S8" s="1026"/>
      <c r="T8" s="1026"/>
      <c r="U8" s="1026"/>
      <c r="V8" s="1026">
        <v>7</v>
      </c>
      <c r="W8" s="1026"/>
      <c r="X8" s="1026"/>
      <c r="Y8" s="1026"/>
      <c r="Z8" s="1026"/>
      <c r="AA8" s="1026">
        <v>0</v>
      </c>
      <c r="AB8" s="1026"/>
      <c r="AC8" s="1026"/>
      <c r="AD8" s="1026"/>
      <c r="AE8" s="1027"/>
      <c r="AF8" s="1022" t="s">
        <v>122</v>
      </c>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378</v>
      </c>
      <c r="B23" s="924" t="s">
        <v>379</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255</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390</v>
      </c>
      <c r="C28" s="1035"/>
      <c r="D28" s="1035"/>
      <c r="E28" s="1035"/>
      <c r="F28" s="1035"/>
      <c r="G28" s="1035"/>
      <c r="H28" s="1035"/>
      <c r="I28" s="1035"/>
      <c r="J28" s="1035"/>
      <c r="K28" s="1035"/>
      <c r="L28" s="1035"/>
      <c r="M28" s="1035"/>
      <c r="N28" s="1035"/>
      <c r="O28" s="1035"/>
      <c r="P28" s="1036"/>
      <c r="Q28" s="1037">
        <v>1954</v>
      </c>
      <c r="R28" s="1038"/>
      <c r="S28" s="1038"/>
      <c r="T28" s="1038"/>
      <c r="U28" s="1038"/>
      <c r="V28" s="1038">
        <v>1949</v>
      </c>
      <c r="W28" s="1038"/>
      <c r="X28" s="1038"/>
      <c r="Y28" s="1038"/>
      <c r="Z28" s="1038"/>
      <c r="AA28" s="1038">
        <v>5</v>
      </c>
      <c r="AB28" s="1038"/>
      <c r="AC28" s="1038"/>
      <c r="AD28" s="1038"/>
      <c r="AE28" s="1039"/>
      <c r="AF28" s="1040">
        <v>5</v>
      </c>
      <c r="AG28" s="1038"/>
      <c r="AH28" s="1038"/>
      <c r="AI28" s="1038"/>
      <c r="AJ28" s="1041"/>
      <c r="AK28" s="1029">
        <v>193</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391</v>
      </c>
      <c r="C29" s="1018"/>
      <c r="D29" s="1018"/>
      <c r="E29" s="1018"/>
      <c r="F29" s="1018"/>
      <c r="G29" s="1018"/>
      <c r="H29" s="1018"/>
      <c r="I29" s="1018"/>
      <c r="J29" s="1018"/>
      <c r="K29" s="1018"/>
      <c r="L29" s="1018"/>
      <c r="M29" s="1018"/>
      <c r="N29" s="1018"/>
      <c r="O29" s="1018"/>
      <c r="P29" s="1019"/>
      <c r="Q29" s="1025">
        <v>1694</v>
      </c>
      <c r="R29" s="1026"/>
      <c r="S29" s="1026"/>
      <c r="T29" s="1026"/>
      <c r="U29" s="1026"/>
      <c r="V29" s="1026">
        <v>1662</v>
      </c>
      <c r="W29" s="1026"/>
      <c r="X29" s="1026"/>
      <c r="Y29" s="1026"/>
      <c r="Z29" s="1026"/>
      <c r="AA29" s="1026">
        <v>32</v>
      </c>
      <c r="AB29" s="1026"/>
      <c r="AC29" s="1026"/>
      <c r="AD29" s="1026"/>
      <c r="AE29" s="1027"/>
      <c r="AF29" s="1022">
        <v>32</v>
      </c>
      <c r="AG29" s="1023"/>
      <c r="AH29" s="1023"/>
      <c r="AI29" s="1023"/>
      <c r="AJ29" s="1024"/>
      <c r="AK29" s="967">
        <v>273</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392</v>
      </c>
      <c r="C30" s="1018"/>
      <c r="D30" s="1018"/>
      <c r="E30" s="1018"/>
      <c r="F30" s="1018"/>
      <c r="G30" s="1018"/>
      <c r="H30" s="1018"/>
      <c r="I30" s="1018"/>
      <c r="J30" s="1018"/>
      <c r="K30" s="1018"/>
      <c r="L30" s="1018"/>
      <c r="M30" s="1018"/>
      <c r="N30" s="1018"/>
      <c r="O30" s="1018"/>
      <c r="P30" s="1019"/>
      <c r="Q30" s="1025">
        <v>349</v>
      </c>
      <c r="R30" s="1026"/>
      <c r="S30" s="1026"/>
      <c r="T30" s="1026"/>
      <c r="U30" s="1026"/>
      <c r="V30" s="1026">
        <v>346</v>
      </c>
      <c r="W30" s="1026"/>
      <c r="X30" s="1026"/>
      <c r="Y30" s="1026"/>
      <c r="Z30" s="1026"/>
      <c r="AA30" s="1026">
        <v>3</v>
      </c>
      <c r="AB30" s="1026"/>
      <c r="AC30" s="1026"/>
      <c r="AD30" s="1026"/>
      <c r="AE30" s="1027"/>
      <c r="AF30" s="1022">
        <v>3</v>
      </c>
      <c r="AG30" s="1023"/>
      <c r="AH30" s="1023"/>
      <c r="AI30" s="1023"/>
      <c r="AJ30" s="1024"/>
      <c r="AK30" s="967">
        <v>196</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393</v>
      </c>
      <c r="C31" s="1018"/>
      <c r="D31" s="1018"/>
      <c r="E31" s="1018"/>
      <c r="F31" s="1018"/>
      <c r="G31" s="1018"/>
      <c r="H31" s="1018"/>
      <c r="I31" s="1018"/>
      <c r="J31" s="1018"/>
      <c r="K31" s="1018"/>
      <c r="L31" s="1018"/>
      <c r="M31" s="1018"/>
      <c r="N31" s="1018"/>
      <c r="O31" s="1018"/>
      <c r="P31" s="1019"/>
      <c r="Q31" s="1025">
        <v>497</v>
      </c>
      <c r="R31" s="1026"/>
      <c r="S31" s="1026"/>
      <c r="T31" s="1026"/>
      <c r="U31" s="1026"/>
      <c r="V31" s="1026">
        <v>367</v>
      </c>
      <c r="W31" s="1026"/>
      <c r="X31" s="1026"/>
      <c r="Y31" s="1026"/>
      <c r="Z31" s="1026"/>
      <c r="AA31" s="1026">
        <v>130</v>
      </c>
      <c r="AB31" s="1026"/>
      <c r="AC31" s="1026"/>
      <c r="AD31" s="1026"/>
      <c r="AE31" s="1027"/>
      <c r="AF31" s="1022">
        <v>911</v>
      </c>
      <c r="AG31" s="1023"/>
      <c r="AH31" s="1023"/>
      <c r="AI31" s="1023"/>
      <c r="AJ31" s="1024"/>
      <c r="AK31" s="967"/>
      <c r="AL31" s="958"/>
      <c r="AM31" s="958"/>
      <c r="AN31" s="958"/>
      <c r="AO31" s="958"/>
      <c r="AP31" s="958">
        <v>656</v>
      </c>
      <c r="AQ31" s="958"/>
      <c r="AR31" s="958"/>
      <c r="AS31" s="958"/>
      <c r="AT31" s="958"/>
      <c r="AU31" s="958"/>
      <c r="AV31" s="958"/>
      <c r="AW31" s="958"/>
      <c r="AX31" s="958"/>
      <c r="AY31" s="958"/>
      <c r="AZ31" s="1028"/>
      <c r="BA31" s="1028"/>
      <c r="BB31" s="1028"/>
      <c r="BC31" s="1028"/>
      <c r="BD31" s="1028"/>
      <c r="BE31" s="959" t="s">
        <v>394</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395</v>
      </c>
      <c r="C32" s="1018"/>
      <c r="D32" s="1018"/>
      <c r="E32" s="1018"/>
      <c r="F32" s="1018"/>
      <c r="G32" s="1018"/>
      <c r="H32" s="1018"/>
      <c r="I32" s="1018"/>
      <c r="J32" s="1018"/>
      <c r="K32" s="1018"/>
      <c r="L32" s="1018"/>
      <c r="M32" s="1018"/>
      <c r="N32" s="1018"/>
      <c r="O32" s="1018"/>
      <c r="P32" s="1019"/>
      <c r="Q32" s="1025">
        <v>484</v>
      </c>
      <c r="R32" s="1026"/>
      <c r="S32" s="1026"/>
      <c r="T32" s="1026"/>
      <c r="U32" s="1026"/>
      <c r="V32" s="1026">
        <v>461</v>
      </c>
      <c r="W32" s="1026"/>
      <c r="X32" s="1026"/>
      <c r="Y32" s="1026"/>
      <c r="Z32" s="1026"/>
      <c r="AA32" s="1026">
        <v>23</v>
      </c>
      <c r="AB32" s="1026"/>
      <c r="AC32" s="1026"/>
      <c r="AD32" s="1026"/>
      <c r="AE32" s="1027"/>
      <c r="AF32" s="1022">
        <v>454</v>
      </c>
      <c r="AG32" s="1023"/>
      <c r="AH32" s="1023"/>
      <c r="AI32" s="1023"/>
      <c r="AJ32" s="1024"/>
      <c r="AK32" s="967"/>
      <c r="AL32" s="958"/>
      <c r="AM32" s="958"/>
      <c r="AN32" s="958"/>
      <c r="AO32" s="958"/>
      <c r="AP32" s="958">
        <v>2203</v>
      </c>
      <c r="AQ32" s="958"/>
      <c r="AR32" s="958"/>
      <c r="AS32" s="958"/>
      <c r="AT32" s="958"/>
      <c r="AU32" s="958">
        <v>2141</v>
      </c>
      <c r="AV32" s="958"/>
      <c r="AW32" s="958"/>
      <c r="AX32" s="958"/>
      <c r="AY32" s="958"/>
      <c r="AZ32" s="1028"/>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396</v>
      </c>
      <c r="C33" s="1018"/>
      <c r="D33" s="1018"/>
      <c r="E33" s="1018"/>
      <c r="F33" s="1018"/>
      <c r="G33" s="1018"/>
      <c r="H33" s="1018"/>
      <c r="I33" s="1018"/>
      <c r="J33" s="1018"/>
      <c r="K33" s="1018"/>
      <c r="L33" s="1018"/>
      <c r="M33" s="1018"/>
      <c r="N33" s="1018"/>
      <c r="O33" s="1018"/>
      <c r="P33" s="1019"/>
      <c r="Q33" s="1025">
        <v>28</v>
      </c>
      <c r="R33" s="1026"/>
      <c r="S33" s="1026"/>
      <c r="T33" s="1026"/>
      <c r="U33" s="1026"/>
      <c r="V33" s="1026">
        <v>99</v>
      </c>
      <c r="W33" s="1026"/>
      <c r="X33" s="1026"/>
      <c r="Y33" s="1026"/>
      <c r="Z33" s="1026"/>
      <c r="AA33" s="1026">
        <v>-71</v>
      </c>
      <c r="AB33" s="1026"/>
      <c r="AC33" s="1026"/>
      <c r="AD33" s="1026"/>
      <c r="AE33" s="1027"/>
      <c r="AF33" s="1022">
        <v>96</v>
      </c>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t="s">
        <v>397</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378</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1501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402</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378</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295</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295</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295</v>
      </c>
      <c r="DR109" s="883"/>
      <c r="DS109" s="883"/>
      <c r="DT109" s="883"/>
      <c r="DU109" s="884"/>
      <c r="DV109" s="885" t="s">
        <v>414</v>
      </c>
      <c r="DW109" s="883"/>
      <c r="DX109" s="883"/>
      <c r="DY109" s="883"/>
      <c r="DZ109" s="916"/>
    </row>
    <row r="110" spans="1:131" s="224"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688049</v>
      </c>
      <c r="AB110" s="876"/>
      <c r="AC110" s="876"/>
      <c r="AD110" s="876"/>
      <c r="AE110" s="877"/>
      <c r="AF110" s="878">
        <v>668830</v>
      </c>
      <c r="AG110" s="876"/>
      <c r="AH110" s="876"/>
      <c r="AI110" s="876"/>
      <c r="AJ110" s="877"/>
      <c r="AK110" s="878">
        <v>654096</v>
      </c>
      <c r="AL110" s="876"/>
      <c r="AM110" s="876"/>
      <c r="AN110" s="876"/>
      <c r="AO110" s="877"/>
      <c r="AP110" s="879">
        <v>16</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6058144</v>
      </c>
      <c r="BR110" s="829"/>
      <c r="BS110" s="829"/>
      <c r="BT110" s="829"/>
      <c r="BU110" s="829"/>
      <c r="BV110" s="829">
        <v>5636415</v>
      </c>
      <c r="BW110" s="829"/>
      <c r="BX110" s="829"/>
      <c r="BY110" s="829"/>
      <c r="BZ110" s="829"/>
      <c r="CA110" s="829">
        <v>5261648</v>
      </c>
      <c r="CB110" s="829"/>
      <c r="CC110" s="829"/>
      <c r="CD110" s="829"/>
      <c r="CE110" s="829"/>
      <c r="CF110" s="853">
        <v>128.80000000000001</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1699503</v>
      </c>
      <c r="BR112" s="804"/>
      <c r="BS112" s="804"/>
      <c r="BT112" s="804"/>
      <c r="BU112" s="804"/>
      <c r="BV112" s="804">
        <v>2360187</v>
      </c>
      <c r="BW112" s="804"/>
      <c r="BX112" s="804"/>
      <c r="BY112" s="804"/>
      <c r="BZ112" s="804"/>
      <c r="CA112" s="804">
        <v>1962462</v>
      </c>
      <c r="CB112" s="804"/>
      <c r="CC112" s="804"/>
      <c r="CD112" s="804"/>
      <c r="CE112" s="804"/>
      <c r="CF112" s="862">
        <v>48.1</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237364</v>
      </c>
      <c r="AB113" s="906"/>
      <c r="AC113" s="906"/>
      <c r="AD113" s="906"/>
      <c r="AE113" s="907"/>
      <c r="AF113" s="908">
        <v>251325</v>
      </c>
      <c r="AG113" s="906"/>
      <c r="AH113" s="906"/>
      <c r="AI113" s="906"/>
      <c r="AJ113" s="907"/>
      <c r="AK113" s="908">
        <v>182189</v>
      </c>
      <c r="AL113" s="906"/>
      <c r="AM113" s="906"/>
      <c r="AN113" s="906"/>
      <c r="AO113" s="907"/>
      <c r="AP113" s="909">
        <v>4.5</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388380</v>
      </c>
      <c r="BR113" s="804"/>
      <c r="BS113" s="804"/>
      <c r="BT113" s="804"/>
      <c r="BU113" s="804"/>
      <c r="BV113" s="804">
        <v>366164</v>
      </c>
      <c r="BW113" s="804"/>
      <c r="BX113" s="804"/>
      <c r="BY113" s="804"/>
      <c r="BZ113" s="804"/>
      <c r="CA113" s="804">
        <v>347790</v>
      </c>
      <c r="CB113" s="804"/>
      <c r="CC113" s="804"/>
      <c r="CD113" s="804"/>
      <c r="CE113" s="804"/>
      <c r="CF113" s="862">
        <v>8.5</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29691</v>
      </c>
      <c r="AB114" s="767"/>
      <c r="AC114" s="767"/>
      <c r="AD114" s="767"/>
      <c r="AE114" s="768"/>
      <c r="AF114" s="769">
        <v>30077</v>
      </c>
      <c r="AG114" s="767"/>
      <c r="AH114" s="767"/>
      <c r="AI114" s="767"/>
      <c r="AJ114" s="768"/>
      <c r="AK114" s="769">
        <v>30099</v>
      </c>
      <c r="AL114" s="767"/>
      <c r="AM114" s="767"/>
      <c r="AN114" s="767"/>
      <c r="AO114" s="768"/>
      <c r="AP114" s="811">
        <v>0.7</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677285</v>
      </c>
      <c r="BR114" s="804"/>
      <c r="BS114" s="804"/>
      <c r="BT114" s="804"/>
      <c r="BU114" s="804"/>
      <c r="BV114" s="804">
        <v>704604</v>
      </c>
      <c r="BW114" s="804"/>
      <c r="BX114" s="804"/>
      <c r="BY114" s="804"/>
      <c r="BZ114" s="804"/>
      <c r="CA114" s="804">
        <v>701567</v>
      </c>
      <c r="CB114" s="804"/>
      <c r="CC114" s="804"/>
      <c r="CD114" s="804"/>
      <c r="CE114" s="804"/>
      <c r="CF114" s="862">
        <v>17.2</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955105</v>
      </c>
      <c r="AB117" s="890"/>
      <c r="AC117" s="890"/>
      <c r="AD117" s="890"/>
      <c r="AE117" s="891"/>
      <c r="AF117" s="892">
        <v>950232</v>
      </c>
      <c r="AG117" s="890"/>
      <c r="AH117" s="890"/>
      <c r="AI117" s="890"/>
      <c r="AJ117" s="891"/>
      <c r="AK117" s="892">
        <v>866384</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295</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444</v>
      </c>
      <c r="BP119" s="865"/>
      <c r="BQ119" s="866">
        <v>8823312</v>
      </c>
      <c r="BR119" s="832"/>
      <c r="BS119" s="832"/>
      <c r="BT119" s="832"/>
      <c r="BU119" s="832"/>
      <c r="BV119" s="832">
        <v>9067370</v>
      </c>
      <c r="BW119" s="832"/>
      <c r="BX119" s="832"/>
      <c r="BY119" s="832"/>
      <c r="BZ119" s="832"/>
      <c r="CA119" s="832">
        <v>8273467</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3048282</v>
      </c>
      <c r="BR120" s="829"/>
      <c r="BS120" s="829"/>
      <c r="BT120" s="829"/>
      <c r="BU120" s="829"/>
      <c r="BV120" s="829">
        <v>3385695</v>
      </c>
      <c r="BW120" s="829"/>
      <c r="BX120" s="829"/>
      <c r="BY120" s="829"/>
      <c r="BZ120" s="829"/>
      <c r="CA120" s="829">
        <v>3800395</v>
      </c>
      <c r="CB120" s="829"/>
      <c r="CC120" s="829"/>
      <c r="CD120" s="829"/>
      <c r="CE120" s="829"/>
      <c r="CF120" s="853">
        <v>93.1</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1962462</v>
      </c>
      <c r="DR120" s="829"/>
      <c r="DS120" s="829"/>
      <c r="DT120" s="829"/>
      <c r="DU120" s="829"/>
      <c r="DV120" s="830">
        <v>48.1</v>
      </c>
      <c r="DW120" s="830"/>
      <c r="DX120" s="830"/>
      <c r="DY120" s="830"/>
      <c r="DZ120" s="831"/>
    </row>
    <row r="121" spans="1:130" s="224"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133633</v>
      </c>
      <c r="BR121" s="804"/>
      <c r="BS121" s="804"/>
      <c r="BT121" s="804"/>
      <c r="BU121" s="804"/>
      <c r="BV121" s="804">
        <v>83024</v>
      </c>
      <c r="BW121" s="804"/>
      <c r="BX121" s="804"/>
      <c r="BY121" s="804"/>
      <c r="BZ121" s="804"/>
      <c r="CA121" s="804">
        <v>54884</v>
      </c>
      <c r="CB121" s="804"/>
      <c r="CC121" s="804"/>
      <c r="CD121" s="804"/>
      <c r="CE121" s="804"/>
      <c r="CF121" s="862">
        <v>1.3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5038947</v>
      </c>
      <c r="BR122" s="832"/>
      <c r="BS122" s="832"/>
      <c r="BT122" s="832"/>
      <c r="BU122" s="832"/>
      <c r="BV122" s="832">
        <v>4738502</v>
      </c>
      <c r="BW122" s="832"/>
      <c r="BX122" s="832"/>
      <c r="BY122" s="832"/>
      <c r="BZ122" s="832"/>
      <c r="CA122" s="832">
        <v>4458278</v>
      </c>
      <c r="CB122" s="832"/>
      <c r="CC122" s="832"/>
      <c r="CD122" s="832"/>
      <c r="CE122" s="832"/>
      <c r="CF122" s="833">
        <v>109.2</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452</v>
      </c>
      <c r="BP123" s="865"/>
      <c r="BQ123" s="819">
        <v>8220862</v>
      </c>
      <c r="BR123" s="820"/>
      <c r="BS123" s="820"/>
      <c r="BT123" s="820"/>
      <c r="BU123" s="820"/>
      <c r="BV123" s="820">
        <v>8207221</v>
      </c>
      <c r="BW123" s="820"/>
      <c r="BX123" s="820"/>
      <c r="BY123" s="820"/>
      <c r="BZ123" s="820"/>
      <c r="CA123" s="820">
        <v>8313557</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15.2</v>
      </c>
      <c r="BR124" s="818"/>
      <c r="BS124" s="818"/>
      <c r="BT124" s="818"/>
      <c r="BU124" s="818"/>
      <c r="BV124" s="818">
        <v>22.1</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1699503</v>
      </c>
      <c r="DH124" s="751"/>
      <c r="DI124" s="751"/>
      <c r="DJ124" s="751"/>
      <c r="DK124" s="752"/>
      <c r="DL124" s="753">
        <v>2360187</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31099</v>
      </c>
      <c r="AB128" s="788"/>
      <c r="AC128" s="788"/>
      <c r="AD128" s="788"/>
      <c r="AE128" s="789"/>
      <c r="AF128" s="790">
        <v>21853</v>
      </c>
      <c r="AG128" s="788"/>
      <c r="AH128" s="788"/>
      <c r="AI128" s="788"/>
      <c r="AJ128" s="789"/>
      <c r="AK128" s="790">
        <v>15664</v>
      </c>
      <c r="AL128" s="788"/>
      <c r="AM128" s="788"/>
      <c r="AN128" s="788"/>
      <c r="AO128" s="789"/>
      <c r="AP128" s="791"/>
      <c r="AQ128" s="792"/>
      <c r="AR128" s="792"/>
      <c r="AS128" s="792"/>
      <c r="AT128" s="793"/>
      <c r="AU128" s="226"/>
      <c r="AV128" s="226"/>
      <c r="AW128" s="226"/>
      <c r="AX128" s="794" t="s">
        <v>466</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4412962</v>
      </c>
      <c r="AB129" s="767"/>
      <c r="AC129" s="767"/>
      <c r="AD129" s="767"/>
      <c r="AE129" s="768"/>
      <c r="AF129" s="769">
        <v>4338086</v>
      </c>
      <c r="AG129" s="767"/>
      <c r="AH129" s="767"/>
      <c r="AI129" s="767"/>
      <c r="AJ129" s="768"/>
      <c r="AK129" s="769">
        <v>4523965</v>
      </c>
      <c r="AL129" s="767"/>
      <c r="AM129" s="767"/>
      <c r="AN129" s="767"/>
      <c r="AO129" s="768"/>
      <c r="AP129" s="770"/>
      <c r="AQ129" s="771"/>
      <c r="AR129" s="771"/>
      <c r="AS129" s="771"/>
      <c r="AT129" s="772"/>
      <c r="AU129" s="227"/>
      <c r="AV129" s="227"/>
      <c r="AW129" s="227"/>
      <c r="AX129" s="738" t="s">
        <v>469</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468896</v>
      </c>
      <c r="AB130" s="767"/>
      <c r="AC130" s="767"/>
      <c r="AD130" s="767"/>
      <c r="AE130" s="768"/>
      <c r="AF130" s="769">
        <v>455346</v>
      </c>
      <c r="AG130" s="767"/>
      <c r="AH130" s="767"/>
      <c r="AI130" s="767"/>
      <c r="AJ130" s="768"/>
      <c r="AK130" s="769">
        <v>440117</v>
      </c>
      <c r="AL130" s="767"/>
      <c r="AM130" s="767"/>
      <c r="AN130" s="767"/>
      <c r="AO130" s="768"/>
      <c r="AP130" s="770"/>
      <c r="AQ130" s="771"/>
      <c r="AR130" s="771"/>
      <c r="AS130" s="771"/>
      <c r="AT130" s="772"/>
      <c r="AU130" s="227"/>
      <c r="AV130" s="227"/>
      <c r="AW130" s="227"/>
      <c r="AX130" s="738" t="s">
        <v>472</v>
      </c>
      <c r="AY130" s="739"/>
      <c r="AZ130" s="739"/>
      <c r="BA130" s="739"/>
      <c r="BB130" s="739"/>
      <c r="BC130" s="739"/>
      <c r="BD130" s="739"/>
      <c r="BE130" s="740"/>
      <c r="BF130" s="741">
        <v>11.2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3944066</v>
      </c>
      <c r="AB131" s="751"/>
      <c r="AC131" s="751"/>
      <c r="AD131" s="751"/>
      <c r="AE131" s="752"/>
      <c r="AF131" s="753">
        <v>3882740</v>
      </c>
      <c r="AG131" s="751"/>
      <c r="AH131" s="751"/>
      <c r="AI131" s="751"/>
      <c r="AJ131" s="752"/>
      <c r="AK131" s="753">
        <v>4083848</v>
      </c>
      <c r="AL131" s="751"/>
      <c r="AM131" s="751"/>
      <c r="AN131" s="751"/>
      <c r="AO131" s="752"/>
      <c r="AP131" s="754"/>
      <c r="AQ131" s="755"/>
      <c r="AR131" s="755"/>
      <c r="AS131" s="755"/>
      <c r="AT131" s="756"/>
      <c r="AU131" s="227"/>
      <c r="AV131" s="227"/>
      <c r="AW131" s="227"/>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11.539107100000001</v>
      </c>
      <c r="AB132" s="732"/>
      <c r="AC132" s="732"/>
      <c r="AD132" s="732"/>
      <c r="AE132" s="733"/>
      <c r="AF132" s="734">
        <v>12.182968730000001</v>
      </c>
      <c r="AG132" s="732"/>
      <c r="AH132" s="732"/>
      <c r="AI132" s="732"/>
      <c r="AJ132" s="733"/>
      <c r="AK132" s="734">
        <v>10.054316419999999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13.1</v>
      </c>
      <c r="AB133" s="711"/>
      <c r="AC133" s="711"/>
      <c r="AD133" s="711"/>
      <c r="AE133" s="712"/>
      <c r="AF133" s="710">
        <v>12.3</v>
      </c>
      <c r="AG133" s="711"/>
      <c r="AH133" s="711"/>
      <c r="AI133" s="711"/>
      <c r="AJ133" s="712"/>
      <c r="AK133" s="710">
        <v>11.2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kyLE53wF11Ta2wwL2tQptTt7+pjcZHeyPYgwXAfwgDv3f7yf/xJUWXii2y8zDtR+WoVqyNovzHe/Tt5PALfg==" saltValue="cqb0L5EP7hf5txSVQjO8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C30" sqref="BC30"/>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cp/AlbOjKkkGZBzcVwJ41gJtiIsAHLFA/U29r43D4V7IM1KKh+S5p9FM0EnWJ0jz03VXKO9nP/gwKM6NrfBDA==" saltValue="8a7v+UcCNmlfgrDJpgH1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QJgWe5qb4P1uwo/sXm2gGcecLbY9Csj/DVF1xMHCYfsexxjiU7++2OFdNIyXyK/XLwpQxsB48kG1DeMc9a4jA==" saltValue="0sPZz2j3KpMKrDZK/vZE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1"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05" t="s">
        <v>481</v>
      </c>
      <c r="AP7" s="265"/>
      <c r="AQ7" s="266" t="s">
        <v>482</v>
      </c>
      <c r="AR7" s="267"/>
    </row>
    <row r="8" spans="1:46" ht="13.2" x14ac:dyDescent="0.2">
      <c r="A8" s="259"/>
      <c r="AK8" s="268"/>
      <c r="AL8" s="269"/>
      <c r="AM8" s="269"/>
      <c r="AN8" s="270"/>
      <c r="AO8" s="1106"/>
      <c r="AP8" s="271" t="s">
        <v>483</v>
      </c>
      <c r="AQ8" s="272" t="s">
        <v>484</v>
      </c>
      <c r="AR8" s="273" t="s">
        <v>485</v>
      </c>
    </row>
    <row r="9" spans="1:46" ht="13.2" x14ac:dyDescent="0.2">
      <c r="A9" s="259"/>
      <c r="AK9" s="1117" t="s">
        <v>486</v>
      </c>
      <c r="AL9" s="1118"/>
      <c r="AM9" s="1118"/>
      <c r="AN9" s="1119"/>
      <c r="AO9" s="274">
        <v>1130654</v>
      </c>
      <c r="AP9" s="274">
        <v>71925</v>
      </c>
      <c r="AQ9" s="275">
        <v>93942</v>
      </c>
      <c r="AR9" s="276">
        <v>-23.4</v>
      </c>
    </row>
    <row r="10" spans="1:46" ht="13.5" customHeight="1" x14ac:dyDescent="0.2">
      <c r="A10" s="259"/>
      <c r="AK10" s="1117" t="s">
        <v>487</v>
      </c>
      <c r="AL10" s="1118"/>
      <c r="AM10" s="1118"/>
      <c r="AN10" s="1119"/>
      <c r="AO10" s="277">
        <v>30890</v>
      </c>
      <c r="AP10" s="277">
        <v>1965</v>
      </c>
      <c r="AQ10" s="278">
        <v>12590</v>
      </c>
      <c r="AR10" s="279">
        <v>-84.4</v>
      </c>
    </row>
    <row r="11" spans="1:46" ht="13.5" customHeight="1" x14ac:dyDescent="0.2">
      <c r="A11" s="259"/>
      <c r="AK11" s="1117" t="s">
        <v>488</v>
      </c>
      <c r="AL11" s="1118"/>
      <c r="AM11" s="1118"/>
      <c r="AN11" s="1119"/>
      <c r="AO11" s="277">
        <v>10455</v>
      </c>
      <c r="AP11" s="277">
        <v>665</v>
      </c>
      <c r="AQ11" s="278">
        <v>461</v>
      </c>
      <c r="AR11" s="279">
        <v>44.3</v>
      </c>
    </row>
    <row r="12" spans="1:46" ht="13.5" customHeight="1" x14ac:dyDescent="0.2">
      <c r="A12" s="259"/>
      <c r="AK12" s="1117" t="s">
        <v>489</v>
      </c>
      <c r="AL12" s="1118"/>
      <c r="AM12" s="1118"/>
      <c r="AN12" s="1119"/>
      <c r="AO12" s="277" t="s">
        <v>490</v>
      </c>
      <c r="AP12" s="277" t="s">
        <v>490</v>
      </c>
      <c r="AQ12" s="278">
        <v>24</v>
      </c>
      <c r="AR12" s="279" t="s">
        <v>490</v>
      </c>
    </row>
    <row r="13" spans="1:46" ht="13.5" customHeight="1" x14ac:dyDescent="0.2">
      <c r="A13" s="259"/>
      <c r="AK13" s="1117" t="s">
        <v>491</v>
      </c>
      <c r="AL13" s="1118"/>
      <c r="AM13" s="1118"/>
      <c r="AN13" s="1119"/>
      <c r="AO13" s="277">
        <v>68777</v>
      </c>
      <c r="AP13" s="277">
        <v>4375</v>
      </c>
      <c r="AQ13" s="278">
        <v>3962</v>
      </c>
      <c r="AR13" s="279">
        <v>10.4</v>
      </c>
    </row>
    <row r="14" spans="1:46" ht="13.5" customHeight="1" x14ac:dyDescent="0.2">
      <c r="A14" s="259"/>
      <c r="AK14" s="1117" t="s">
        <v>492</v>
      </c>
      <c r="AL14" s="1118"/>
      <c r="AM14" s="1118"/>
      <c r="AN14" s="1119"/>
      <c r="AO14" s="277">
        <v>14742</v>
      </c>
      <c r="AP14" s="277">
        <v>938</v>
      </c>
      <c r="AQ14" s="278">
        <v>1657</v>
      </c>
      <c r="AR14" s="279">
        <v>-43.4</v>
      </c>
    </row>
    <row r="15" spans="1:46" ht="13.5" customHeight="1" x14ac:dyDescent="0.2">
      <c r="A15" s="259"/>
      <c r="AK15" s="1120" t="s">
        <v>493</v>
      </c>
      <c r="AL15" s="1121"/>
      <c r="AM15" s="1121"/>
      <c r="AN15" s="1122"/>
      <c r="AO15" s="277">
        <v>-53403</v>
      </c>
      <c r="AP15" s="277">
        <v>-3397</v>
      </c>
      <c r="AQ15" s="278">
        <v>-5526</v>
      </c>
      <c r="AR15" s="279">
        <v>-38.5</v>
      </c>
    </row>
    <row r="16" spans="1:46" ht="13.2" x14ac:dyDescent="0.2">
      <c r="A16" s="259"/>
      <c r="AK16" s="1120" t="s">
        <v>178</v>
      </c>
      <c r="AL16" s="1121"/>
      <c r="AM16" s="1121"/>
      <c r="AN16" s="1122"/>
      <c r="AO16" s="277">
        <v>1202115</v>
      </c>
      <c r="AP16" s="277">
        <v>76470</v>
      </c>
      <c r="AQ16" s="278">
        <v>107111</v>
      </c>
      <c r="AR16" s="279">
        <v>-28.6</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23" t="s">
        <v>498</v>
      </c>
      <c r="AL21" s="1124"/>
      <c r="AM21" s="1124"/>
      <c r="AN21" s="1125"/>
      <c r="AO21" s="289">
        <v>6.81</v>
      </c>
      <c r="AP21" s="290">
        <v>9.3000000000000007</v>
      </c>
      <c r="AQ21" s="291">
        <v>-2.4900000000000002</v>
      </c>
      <c r="AS21" s="292"/>
      <c r="AT21" s="288"/>
    </row>
    <row r="22" spans="1:46" s="260" customFormat="1" ht="13.2" x14ac:dyDescent="0.2">
      <c r="A22" s="288"/>
      <c r="AK22" s="1123" t="s">
        <v>499</v>
      </c>
      <c r="AL22" s="1124"/>
      <c r="AM22" s="1124"/>
      <c r="AN22" s="1125"/>
      <c r="AO22" s="293">
        <v>97.5</v>
      </c>
      <c r="AP22" s="294">
        <v>96.8</v>
      </c>
      <c r="AQ22" s="295">
        <v>0.7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05" t="s">
        <v>481</v>
      </c>
      <c r="AP30" s="265"/>
      <c r="AQ30" s="266" t="s">
        <v>482</v>
      </c>
      <c r="AR30" s="267"/>
    </row>
    <row r="31" spans="1:46" ht="13.2" x14ac:dyDescent="0.2">
      <c r="A31" s="259"/>
      <c r="AK31" s="268"/>
      <c r="AL31" s="269"/>
      <c r="AM31" s="269"/>
      <c r="AN31" s="270"/>
      <c r="AO31" s="1106"/>
      <c r="AP31" s="271" t="s">
        <v>483</v>
      </c>
      <c r="AQ31" s="272" t="s">
        <v>484</v>
      </c>
      <c r="AR31" s="273" t="s">
        <v>485</v>
      </c>
    </row>
    <row r="32" spans="1:46" ht="27" customHeight="1" x14ac:dyDescent="0.2">
      <c r="A32" s="259"/>
      <c r="AK32" s="1107" t="s">
        <v>503</v>
      </c>
      <c r="AL32" s="1108"/>
      <c r="AM32" s="1108"/>
      <c r="AN32" s="1109"/>
      <c r="AO32" s="303">
        <v>654096</v>
      </c>
      <c r="AP32" s="303">
        <v>41609</v>
      </c>
      <c r="AQ32" s="304">
        <v>49869</v>
      </c>
      <c r="AR32" s="305">
        <v>-16.600000000000001</v>
      </c>
    </row>
    <row r="33" spans="1:46" ht="13.5" customHeight="1" x14ac:dyDescent="0.2">
      <c r="A33" s="259"/>
      <c r="AK33" s="1107" t="s">
        <v>504</v>
      </c>
      <c r="AL33" s="1108"/>
      <c r="AM33" s="1108"/>
      <c r="AN33" s="1109"/>
      <c r="AO33" s="303" t="s">
        <v>490</v>
      </c>
      <c r="AP33" s="303" t="s">
        <v>490</v>
      </c>
      <c r="AQ33" s="304" t="s">
        <v>490</v>
      </c>
      <c r="AR33" s="305" t="s">
        <v>490</v>
      </c>
    </row>
    <row r="34" spans="1:46" ht="27" customHeight="1" x14ac:dyDescent="0.2">
      <c r="A34" s="259"/>
      <c r="AK34" s="1107" t="s">
        <v>505</v>
      </c>
      <c r="AL34" s="1108"/>
      <c r="AM34" s="1108"/>
      <c r="AN34" s="1109"/>
      <c r="AO34" s="303" t="s">
        <v>490</v>
      </c>
      <c r="AP34" s="303" t="s">
        <v>490</v>
      </c>
      <c r="AQ34" s="304" t="s">
        <v>490</v>
      </c>
      <c r="AR34" s="305" t="s">
        <v>490</v>
      </c>
    </row>
    <row r="35" spans="1:46" ht="27" customHeight="1" x14ac:dyDescent="0.2">
      <c r="A35" s="259"/>
      <c r="AK35" s="1107" t="s">
        <v>506</v>
      </c>
      <c r="AL35" s="1108"/>
      <c r="AM35" s="1108"/>
      <c r="AN35" s="1109"/>
      <c r="AO35" s="303">
        <v>182189</v>
      </c>
      <c r="AP35" s="303">
        <v>11590</v>
      </c>
      <c r="AQ35" s="304">
        <v>14647</v>
      </c>
      <c r="AR35" s="305">
        <v>-20.9</v>
      </c>
    </row>
    <row r="36" spans="1:46" ht="27" customHeight="1" x14ac:dyDescent="0.2">
      <c r="A36" s="259"/>
      <c r="AK36" s="1107" t="s">
        <v>507</v>
      </c>
      <c r="AL36" s="1108"/>
      <c r="AM36" s="1108"/>
      <c r="AN36" s="1109"/>
      <c r="AO36" s="303">
        <v>30099</v>
      </c>
      <c r="AP36" s="303">
        <v>1915</v>
      </c>
      <c r="AQ36" s="304">
        <v>2417</v>
      </c>
      <c r="AR36" s="305">
        <v>-20.8</v>
      </c>
    </row>
    <row r="37" spans="1:46" ht="13.5" customHeight="1" x14ac:dyDescent="0.2">
      <c r="A37" s="259"/>
      <c r="AK37" s="1107" t="s">
        <v>508</v>
      </c>
      <c r="AL37" s="1108"/>
      <c r="AM37" s="1108"/>
      <c r="AN37" s="1109"/>
      <c r="AO37" s="303" t="s">
        <v>490</v>
      </c>
      <c r="AP37" s="303" t="s">
        <v>490</v>
      </c>
      <c r="AQ37" s="304">
        <v>490</v>
      </c>
      <c r="AR37" s="305" t="s">
        <v>490</v>
      </c>
    </row>
    <row r="38" spans="1:46" ht="27" customHeight="1" x14ac:dyDescent="0.2">
      <c r="A38" s="259"/>
      <c r="AK38" s="1110" t="s">
        <v>509</v>
      </c>
      <c r="AL38" s="1111"/>
      <c r="AM38" s="1111"/>
      <c r="AN38" s="1112"/>
      <c r="AO38" s="306" t="s">
        <v>490</v>
      </c>
      <c r="AP38" s="306" t="s">
        <v>490</v>
      </c>
      <c r="AQ38" s="307">
        <v>2</v>
      </c>
      <c r="AR38" s="295" t="s">
        <v>490</v>
      </c>
      <c r="AS38" s="302"/>
    </row>
    <row r="39" spans="1:46" ht="13.2" x14ac:dyDescent="0.2">
      <c r="A39" s="259"/>
      <c r="AK39" s="1110" t="s">
        <v>510</v>
      </c>
      <c r="AL39" s="1111"/>
      <c r="AM39" s="1111"/>
      <c r="AN39" s="1112"/>
      <c r="AO39" s="303">
        <v>-15664</v>
      </c>
      <c r="AP39" s="303">
        <v>-996</v>
      </c>
      <c r="AQ39" s="304">
        <v>-2755</v>
      </c>
      <c r="AR39" s="305">
        <v>-63.8</v>
      </c>
      <c r="AS39" s="302"/>
    </row>
    <row r="40" spans="1:46" ht="27" customHeight="1" x14ac:dyDescent="0.2">
      <c r="A40" s="259"/>
      <c r="AK40" s="1107" t="s">
        <v>511</v>
      </c>
      <c r="AL40" s="1108"/>
      <c r="AM40" s="1108"/>
      <c r="AN40" s="1109"/>
      <c r="AO40" s="303">
        <v>-440117</v>
      </c>
      <c r="AP40" s="303">
        <v>-27997</v>
      </c>
      <c r="AQ40" s="304">
        <v>-44075</v>
      </c>
      <c r="AR40" s="305">
        <v>-36.5</v>
      </c>
      <c r="AS40" s="302"/>
    </row>
    <row r="41" spans="1:46" ht="13.2" x14ac:dyDescent="0.2">
      <c r="A41" s="259"/>
      <c r="AK41" s="1113" t="s">
        <v>288</v>
      </c>
      <c r="AL41" s="1114"/>
      <c r="AM41" s="1114"/>
      <c r="AN41" s="1115"/>
      <c r="AO41" s="303">
        <v>410603</v>
      </c>
      <c r="AP41" s="303">
        <v>26120</v>
      </c>
      <c r="AQ41" s="304">
        <v>20595</v>
      </c>
      <c r="AR41" s="305">
        <v>26.8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00" t="s">
        <v>481</v>
      </c>
      <c r="AN49" s="1102" t="s">
        <v>514</v>
      </c>
      <c r="AO49" s="1103"/>
      <c r="AP49" s="1103"/>
      <c r="AQ49" s="1103"/>
      <c r="AR49" s="1104"/>
    </row>
    <row r="50" spans="1:44" ht="13.2" x14ac:dyDescent="0.2">
      <c r="A50" s="259"/>
      <c r="AK50" s="317"/>
      <c r="AL50" s="318"/>
      <c r="AM50" s="1101"/>
      <c r="AN50" s="319" t="s">
        <v>515</v>
      </c>
      <c r="AO50" s="320" t="s">
        <v>516</v>
      </c>
      <c r="AP50" s="321" t="s">
        <v>517</v>
      </c>
      <c r="AQ50" s="322" t="s">
        <v>518</v>
      </c>
      <c r="AR50" s="323" t="s">
        <v>519</v>
      </c>
    </row>
    <row r="51" spans="1:44" ht="13.2" x14ac:dyDescent="0.2">
      <c r="A51" s="259"/>
      <c r="AK51" s="315" t="s">
        <v>520</v>
      </c>
      <c r="AL51" s="316"/>
      <c r="AM51" s="324">
        <v>850906</v>
      </c>
      <c r="AN51" s="325">
        <v>54654</v>
      </c>
      <c r="AO51" s="326">
        <v>54.5</v>
      </c>
      <c r="AP51" s="327">
        <v>103390</v>
      </c>
      <c r="AQ51" s="328">
        <v>17.100000000000001</v>
      </c>
      <c r="AR51" s="329">
        <v>37.4</v>
      </c>
    </row>
    <row r="52" spans="1:44" ht="13.2" x14ac:dyDescent="0.2">
      <c r="A52" s="259"/>
      <c r="AK52" s="330"/>
      <c r="AL52" s="331" t="s">
        <v>521</v>
      </c>
      <c r="AM52" s="332">
        <v>494509</v>
      </c>
      <c r="AN52" s="333">
        <v>31762</v>
      </c>
      <c r="AO52" s="334">
        <v>3.8</v>
      </c>
      <c r="AP52" s="335">
        <v>51269</v>
      </c>
      <c r="AQ52" s="336">
        <v>4.5999999999999996</v>
      </c>
      <c r="AR52" s="337">
        <v>-0.8</v>
      </c>
    </row>
    <row r="53" spans="1:44" ht="13.2" x14ac:dyDescent="0.2">
      <c r="A53" s="259"/>
      <c r="AK53" s="315" t="s">
        <v>522</v>
      </c>
      <c r="AL53" s="316"/>
      <c r="AM53" s="324">
        <v>559162</v>
      </c>
      <c r="AN53" s="325">
        <v>35901</v>
      </c>
      <c r="AO53" s="326">
        <v>-34.299999999999997</v>
      </c>
      <c r="AP53" s="327">
        <v>96248</v>
      </c>
      <c r="AQ53" s="328">
        <v>-6.9</v>
      </c>
      <c r="AR53" s="329">
        <v>-27.4</v>
      </c>
    </row>
    <row r="54" spans="1:44" ht="13.2" x14ac:dyDescent="0.2">
      <c r="A54" s="259"/>
      <c r="AK54" s="330"/>
      <c r="AL54" s="331" t="s">
        <v>521</v>
      </c>
      <c r="AM54" s="332">
        <v>380141</v>
      </c>
      <c r="AN54" s="333">
        <v>24407</v>
      </c>
      <c r="AO54" s="334">
        <v>-23.2</v>
      </c>
      <c r="AP54" s="335">
        <v>55768</v>
      </c>
      <c r="AQ54" s="336">
        <v>8.8000000000000007</v>
      </c>
      <c r="AR54" s="337">
        <v>-32</v>
      </c>
    </row>
    <row r="55" spans="1:44" ht="13.2" x14ac:dyDescent="0.2">
      <c r="A55" s="259"/>
      <c r="AK55" s="315" t="s">
        <v>523</v>
      </c>
      <c r="AL55" s="316"/>
      <c r="AM55" s="324">
        <v>388067</v>
      </c>
      <c r="AN55" s="325">
        <v>24741</v>
      </c>
      <c r="AO55" s="326">
        <v>-31.1</v>
      </c>
      <c r="AP55" s="327">
        <v>76413</v>
      </c>
      <c r="AQ55" s="328">
        <v>-20.6</v>
      </c>
      <c r="AR55" s="329">
        <v>-10.5</v>
      </c>
    </row>
    <row r="56" spans="1:44" ht="13.2" x14ac:dyDescent="0.2">
      <c r="A56" s="259"/>
      <c r="AK56" s="330"/>
      <c r="AL56" s="331" t="s">
        <v>521</v>
      </c>
      <c r="AM56" s="332">
        <v>341977</v>
      </c>
      <c r="AN56" s="333">
        <v>21803</v>
      </c>
      <c r="AO56" s="334">
        <v>-10.7</v>
      </c>
      <c r="AP56" s="335">
        <v>39658</v>
      </c>
      <c r="AQ56" s="336">
        <v>-28.9</v>
      </c>
      <c r="AR56" s="337">
        <v>18.2</v>
      </c>
    </row>
    <row r="57" spans="1:44" ht="13.2" x14ac:dyDescent="0.2">
      <c r="A57" s="259"/>
      <c r="AK57" s="315" t="s">
        <v>524</v>
      </c>
      <c r="AL57" s="316"/>
      <c r="AM57" s="324">
        <v>578324</v>
      </c>
      <c r="AN57" s="325">
        <v>36815</v>
      </c>
      <c r="AO57" s="326">
        <v>48.8</v>
      </c>
      <c r="AP57" s="327">
        <v>66481</v>
      </c>
      <c r="AQ57" s="328">
        <v>-13</v>
      </c>
      <c r="AR57" s="329">
        <v>61.8</v>
      </c>
    </row>
    <row r="58" spans="1:44" ht="13.2" x14ac:dyDescent="0.2">
      <c r="A58" s="259"/>
      <c r="AK58" s="330"/>
      <c r="AL58" s="331" t="s">
        <v>521</v>
      </c>
      <c r="AM58" s="332">
        <v>306299</v>
      </c>
      <c r="AN58" s="333">
        <v>19498</v>
      </c>
      <c r="AO58" s="334">
        <v>-10.6</v>
      </c>
      <c r="AP58" s="335">
        <v>36120</v>
      </c>
      <c r="AQ58" s="336">
        <v>-8.9</v>
      </c>
      <c r="AR58" s="337">
        <v>-1.7</v>
      </c>
    </row>
    <row r="59" spans="1:44" ht="13.2" x14ac:dyDescent="0.2">
      <c r="A59" s="259"/>
      <c r="AK59" s="315" t="s">
        <v>525</v>
      </c>
      <c r="AL59" s="316"/>
      <c r="AM59" s="324">
        <v>521428</v>
      </c>
      <c r="AN59" s="325">
        <v>33170</v>
      </c>
      <c r="AO59" s="326">
        <v>-9.9</v>
      </c>
      <c r="AP59" s="327">
        <v>67825</v>
      </c>
      <c r="AQ59" s="328">
        <v>2</v>
      </c>
      <c r="AR59" s="329">
        <v>-11.9</v>
      </c>
    </row>
    <row r="60" spans="1:44" ht="13.2" x14ac:dyDescent="0.2">
      <c r="A60" s="259"/>
      <c r="AK60" s="330"/>
      <c r="AL60" s="331" t="s">
        <v>521</v>
      </c>
      <c r="AM60" s="332">
        <v>389568</v>
      </c>
      <c r="AN60" s="333">
        <v>24782</v>
      </c>
      <c r="AO60" s="334">
        <v>27.1</v>
      </c>
      <c r="AP60" s="335">
        <v>39417</v>
      </c>
      <c r="AQ60" s="336">
        <v>9.1</v>
      </c>
      <c r="AR60" s="337">
        <v>18</v>
      </c>
    </row>
    <row r="61" spans="1:44" ht="13.2" x14ac:dyDescent="0.2">
      <c r="A61" s="259"/>
      <c r="AK61" s="315" t="s">
        <v>526</v>
      </c>
      <c r="AL61" s="338"/>
      <c r="AM61" s="324">
        <v>579577</v>
      </c>
      <c r="AN61" s="325">
        <v>37056</v>
      </c>
      <c r="AO61" s="326">
        <v>5.6</v>
      </c>
      <c r="AP61" s="327">
        <v>82071</v>
      </c>
      <c r="AQ61" s="339">
        <v>-4.3</v>
      </c>
      <c r="AR61" s="329">
        <v>9.9</v>
      </c>
    </row>
    <row r="62" spans="1:44" ht="13.2" x14ac:dyDescent="0.2">
      <c r="A62" s="259"/>
      <c r="AK62" s="330"/>
      <c r="AL62" s="331" t="s">
        <v>521</v>
      </c>
      <c r="AM62" s="332">
        <v>382499</v>
      </c>
      <c r="AN62" s="333">
        <v>24450</v>
      </c>
      <c r="AO62" s="334">
        <v>-2.7</v>
      </c>
      <c r="AP62" s="335">
        <v>44446</v>
      </c>
      <c r="AQ62" s="336">
        <v>-3.1</v>
      </c>
      <c r="AR62" s="337">
        <v>0.4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xZpLPKojXLauawxv3djrog/HJQcpcyZgpVeoP7qRKM6X1Fz7tiFSU8TIGEqin9gbRbNp0YHEzvEOQ9ji6V4F2Q==" saltValue="GkHhDzaTVtdFWj7+XyZw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3xnM0K5K5qCOxBmNIXx5mH/YeEQtwOe7jCs1P40XAmN1vLqWNIBGVvTdWcjy6LJf7bpDSe6Noyc2tOomTcvdKg==" saltValue="o06p7nFoqsT74MFeMHj+x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0" zoomScaleNormal="100" zoomScaleSheetLayoutView="55" workbookViewId="0">
      <selection activeCell="BI94" sqref="BI94"/>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rCoeAWA0dt2nohQfDBspmmNQAit10vYsN4I5wTf1aQsiSOxp3u7u/z2RxAklgyfRiwalZHzW5U4+mosqtOXScg==" saltValue="+lvCf71b/H3esUSqUn4EQ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27.05</v>
      </c>
      <c r="G47" s="12">
        <v>27.88</v>
      </c>
      <c r="H47" s="12">
        <v>27.04</v>
      </c>
      <c r="I47" s="12">
        <v>33.29</v>
      </c>
      <c r="J47" s="13">
        <v>34.04</v>
      </c>
    </row>
    <row r="48" spans="2:10" ht="57.75" customHeight="1" x14ac:dyDescent="0.2">
      <c r="B48" s="14"/>
      <c r="C48" s="1128" t="s">
        <v>4</v>
      </c>
      <c r="D48" s="1128"/>
      <c r="E48" s="1129"/>
      <c r="F48" s="15">
        <v>4.1500000000000004</v>
      </c>
      <c r="G48" s="16">
        <v>1.68</v>
      </c>
      <c r="H48" s="16">
        <v>7.49</v>
      </c>
      <c r="I48" s="16">
        <v>4.3099999999999996</v>
      </c>
      <c r="J48" s="17">
        <v>5.63</v>
      </c>
    </row>
    <row r="49" spans="2:10" ht="57.75" customHeight="1" thickBot="1" x14ac:dyDescent="0.25">
      <c r="B49" s="18"/>
      <c r="C49" s="1130" t="s">
        <v>5</v>
      </c>
      <c r="D49" s="1130"/>
      <c r="E49" s="1131"/>
      <c r="F49" s="19">
        <v>2.85</v>
      </c>
      <c r="G49" s="20" t="s">
        <v>533</v>
      </c>
      <c r="H49" s="20">
        <v>7.17</v>
      </c>
      <c r="I49" s="20" t="s">
        <v>534</v>
      </c>
      <c r="J49" s="21">
        <v>1.52</v>
      </c>
    </row>
    <row r="50" spans="2:10" ht="13.2" x14ac:dyDescent="0.2"/>
  </sheetData>
  <sheetProtection algorithmName="SHA-512" hashValue="++nwC6QmuzQgd2rNl1KNS0HqdCgArJcYfzQn1KHlvtKVvzYYbndElqFvecLZdQUJn/SZqDVWZnijgVIMyifyhA==" saltValue="cty+y/f9/N4Z7vswDNI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太田　博己</cp:lastModifiedBy>
  <cp:lastPrinted>2025-03-17T04:42:40Z</cp:lastPrinted>
  <dcterms:created xsi:type="dcterms:W3CDTF">2025-02-19T03:57:20Z</dcterms:created>
  <dcterms:modified xsi:type="dcterms:W3CDTF">2026-03-09T02:07:21Z</dcterms:modified>
  <cp:category/>
</cp:coreProperties>
</file>