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MTD-FS\work\10総務課\02財政・管財班(FS）\C01財務\C0105決算統計\04_財政状況資料集\財政状況資料集の作成及び提出について\R7\20260304【照会：316（月）〆】令和６年度財政状況資料集の作成及び提出について\提出\"/>
    </mc:Choice>
  </mc:AlternateContent>
  <xr:revisionPtr revIDLastSave="0" documentId="13_ncr:1_{6B79AE74-C9E7-4DAC-84AD-AC5713E57CAD}" xr6:coauthVersionLast="47" xr6:coauthVersionMax="47" xr10:uidLastSave="{00000000-0000-0000-0000-000000000000}"/>
  <bookViews>
    <workbookView xWindow="-14820" yWindow="-18375" windowWidth="29040" windowHeight="175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<sst xmlns="http://schemas.openxmlformats.org/spreadsheetml/2006/main" count="1129" uniqueCount="570">
  <si>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</si>
  <si>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</si>
  <si>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</si>
  <si>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</si>
  <si>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</si>
  <si>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</si>
  <si>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</si>
  <si>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</si>
  <si>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</si>
  <si>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</si>
  <si>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</si>
  <si>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</si>
  <si>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</si>
  <si>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</si>
  <si>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</si>
  <si>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</si>
  <si>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</si>
  <si>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</si>
  <si>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</si>
  <si>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</si>
  <si>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</si>
  <si>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</si>
  <si>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</si>
  <si>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</si>
  <si>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</si>
  <si>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</si>
  <si>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</si>
  <si>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</si>
  <si>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</si>
  <si>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</si>
  <si>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</si>
  <si>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</si>
  <si>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</si>
  <si>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</si>
  <si>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</si>
  <si>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</si>
  <si>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</si>
  <si>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</si>
  <si>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</si>
  <si>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</si>
  <si>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</si>
  <si>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</si>
  <si>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</si>
  <si>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</si>
  <si>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</si>
  <si>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</si>
  <si>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</si>
  <si>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</si>
  <si>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</si>
  <si>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</si>
  <si>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</si>
  <si>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</si>
  <si>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</si>
  <si>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</si>
  <si>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</si>
  <si>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</si>
  <si>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</si>
  <si>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</si>
  <si>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</si>
  <si>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</si>
  <si>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</si>
  <si>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</si>
  <si>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</si>
  <si>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</si>
  <si>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</si>
  <si>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</si>
  <si>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</si>
  <si>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</si>
  <si>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</si>
  <si>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</si>
  <si>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</si>
  <si>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</si>
  <si>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</si>
  <si>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</si>
  <si>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</si>
  <si>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</si>
  <si>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</si>
  <si>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</si>
  <si>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</si>
  <si>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</si>
  <si>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</si>
  <si>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</si>
  <si>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</si>
  <si>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</si>
  <si>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</si>
  <si>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</si>
  <si>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</si>
  <si>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</si>
  <si>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</si>
  <si>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</si>
  <si>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</si>
  <si>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</si>
  <si>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</si>
  <si>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</si>
  <si>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上富田町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</si>
  <si>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</si>
  <si>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</si>
  <si>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</si>
  <si>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</si>
  <si>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</si>
  <si>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</si>
  <si>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</si>
  <si>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</si>
  <si>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</si>
  <si>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</si>
  <si>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</si>
  <si>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</si>
  <si>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</si>
  <si>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</si>
  <si>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</si>
  <si>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</si>
  <si>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</si>
  <si>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</si>
  <si>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</si>
  <si>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</si>
  <si>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</si>
  <si>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</si>
  <si>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</si>
  <si>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</si>
  <si>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</si>
  <si>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</si>
  <si>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</si>
  <si>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</si>
  <si>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</si>
  <si>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</si>
  <si>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</si>
  <si>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</si>
  <si>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</si>
  <si>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</si>
  <si>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</si>
  <si>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</si>
  <si>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</si>
  <si>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</si>
  <si>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</si>
  <si>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</si>
  <si>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</si>
  <si>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</si>
  <si>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</si>
  <si>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</si>
  <si>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</si>
  <si>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</si>
  <si>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</si>
  <si>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</si>
  <si>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</si>
  <si>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</si>
  <si>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</si>
  <si>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</si>
  <si>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</si>
  <si>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</si>
  <si>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</si>
  <si>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</si>
  <si>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</si>
  <si>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</si>
  <si>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</si>
  <si>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</si>
  <si>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</si>
  <si>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</si>
  <si>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</si>
  <si>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</si>
  <si>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</si>
  <si>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</si>
  <si>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</si>
  <si>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</si>
  <si>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</si>
  <si>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</si>
  <si>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</si>
  <si>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</si>
  <si>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</si>
  <si>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</si>
  <si>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</si>
  <si>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</si>
  <si>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</si>
  <si>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</si>
  <si>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</si>
  <si>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</si>
  <si>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</si>
  <si>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</si>
  <si>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</si>
  <si>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</si>
  <si>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</si>
  <si>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</si>
  <si>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</si>
  <si>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</si>
  <si>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</si>
  <si>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</si>
  <si>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</si>
  <si>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</si>
  <si>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</si>
  <si>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</si>
  <si>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</si>
  <si>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</si>
  <si>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</si>
  <si>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</si>
  <si>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</si>
  <si>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</si>
  <si>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</si>
  <si>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</si>
  <si>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</si>
  <si>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</si>
  <si>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</si>
  <si>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</si>
  <si>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</si>
  <si>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</si>
  <si>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</si>
  <si>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和歌山県上富田町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</si>
  <si>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</si>
  <si>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</si>
  <si>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</si>
  <si>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</si>
  <si>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</si>
  <si>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</si>
  <si>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</si>
  <si>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</si>
  <si>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</si>
  <si>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</si>
  <si>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</si>
  <si>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</si>
  <si>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</si>
  <si>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</si>
  <si>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</si>
  <si>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</si>
  <si>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</si>
  <si>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</si>
  <si>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</si>
  <si>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</si>
  <si>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</si>
  <si>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</si>
  <si>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</si>
  <si>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</si>
  <si>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</si>
  <si>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</si>
  <si>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</si>
  <si>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</si>
  <si>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</si>
  <si>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</si>
  <si>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</si>
  <si>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</si>
  <si>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</si>
  <si>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</si>
  <si>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</si>
  <si>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</si>
  <si>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</si>
  <si>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</si>
  <si>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</si>
  <si>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</si>
  <si>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</si>
  <si>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</si>
  <si>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</si>
  <si>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</si>
  <si>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</si>
  <si>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</si>
  <si>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</si>
  <si>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</si>
  <si>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</si>
  <si>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</si>
  <si>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</si>
  <si>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</si>
  <si>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</si>
  <si>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</si>
  <si>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</si>
  <si>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</si>
  <si>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</si>
  <si>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</si>
  <si>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</si>
  <si>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</si>
  <si>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</si>
  <si>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</si>
  <si>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</si>
  <si>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</si>
  <si>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</si>
  <si>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</si>
  <si>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</si>
  <si>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</si>
  <si>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</si>
  <si>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</si>
  <si>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</si>
  <si>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</si>
  <si>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</si>
  <si>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</si>
  <si>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</si>
  <si>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</si>
  <si>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</si>
  <si>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</si>
  <si>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</si>
  <si>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</si>
  <si>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</si>
  <si>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</si>
  <si>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</si>
  <si>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</si>
  <si>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</si>
  <si>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</si>
  <si>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</si>
  <si>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</si>
  <si>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</si>
  <si>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</si>
  <si>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</si>
  <si>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</si>
  <si>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</si>
  <si>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</si>
  <si>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</si>
  <si>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</si>
  <si>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</si>
  <si>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</si>
  <si>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</si>
  <si>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</si>
  <si>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</si>
  <si>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</si>
  <si>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</si>
  <si>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</si>
  <si>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</si>
  <si>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</si>
  <si>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</si>
  <si>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</si>
  <si>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</si>
  <si>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</si>
  <si>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</si>
  <si>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</si>
  <si>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</si>
  <si>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</si>
  <si>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</si>
  <si>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</si>
  <si>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</si>
  <si>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</si>
  <si>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</si>
  <si>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</si>
  <si>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</si>
  <si>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</si>
  <si>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</si>
  <si>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</si>
  <si>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</si>
  <si>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</si>
  <si>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</si>
  <si>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</si>
  <si>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</si>
  <si>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</si>
  <si>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</si>
  <si>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</si>
  <si>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</si>
  <si>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</si>
  <si>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</si>
  <si>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</si>
  <si>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</si>
  <si>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</si>
  <si>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</si>
  <si>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</si>
  <si>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</si>
  <si>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</si>
  <si>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</si>
  <si>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</si>
  <si>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</si>
  <si>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</si>
  <si>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</si>
  <si>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</si>
  <si>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</si>
  <si>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</si>
  <si>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和歌山県上富田町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</si>
  <si>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</si>
  <si>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</si>
  <si>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</si>
  <si>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</si>
  <si>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</si>
  <si>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</si>
  <si>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</si>
  <si>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</si>
  <si>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</si>
  <si>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</si>
  <si>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</si>
  <si>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</si>
  <si>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</si>
  <si>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</si>
  <si>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</si>
  <si>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</si>
  <si>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</si>
  <si>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</si>
  <si>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</si>
  <si>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</si>
  <si>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</si>
  <si>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</si>
  <si>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</si>
  <si>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</si>
  <si>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</si>
  <si>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</si>
  <si>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</si>
  <si>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</si>
  <si>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</si>
  <si>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</si>
  <si>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</si>
  <si>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</si>
  <si>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</si>
  <si>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</si>
  <si>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</si>
  <si>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t>
    <phoneticPr fontId="5"/>
  </si>
  <si>
    <t>後期高齢者医療</t>
    <phoneticPr fontId="5"/>
  </si>
  <si>
    <t>水道事業</t>
    <phoneticPr fontId="5"/>
  </si>
  <si>
    <t>法適用企業</t>
    <phoneticPr fontId="5"/>
  </si>
  <si>
    <t>下水道事業</t>
    <phoneticPr fontId="5"/>
  </si>
  <si>
    <t>宅地造成事業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</si>
  <si>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</si>
  <si>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</si>
  <si>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</si>
  <si>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</si>
  <si>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</si>
  <si>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</si>
  <si>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</si>
  <si>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</si>
  <si>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</si>
  <si>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</si>
  <si>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</si>
  <si>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</si>
  <si>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</si>
  <si>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</si>
  <si>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</si>
  <si>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</si>
  <si>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</si>
  <si>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</si>
  <si>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</si>
  <si>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</si>
  <si>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</si>
  <si>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</si>
  <si>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</si>
  <si>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</si>
  <si>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</si>
  <si>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</si>
  <si>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</si>
  <si>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</si>
  <si>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</si>
  <si>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</si>
  <si>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</si>
  <si>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</si>
  <si>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</si>
  <si>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</si>
  <si>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</si>
  <si>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</si>
  <si>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</si>
  <si>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</si>
  <si>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</si>
  <si>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</si>
  <si>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</si>
  <si>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</si>
  <si>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</si>
  <si>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</si>
  <si>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</si>
  <si>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</si>
  <si>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</si>
  <si>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</si>
  <si>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</si>
  <si>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</si>
  <si>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</si>
  <si>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</si>
  <si>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</si>
  <si>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</si>
  <si>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</si>
  <si>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</si>
  <si>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</si>
  <si>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</si>
  <si>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</si>
  <si>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</si>
  <si>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</si>
  <si>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</si>
  <si>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</si>
  <si>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</si>
  <si>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</si>
  <si>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</si>
  <si>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</si>
  <si>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</si>
  <si>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</si>
  <si>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</si>
  <si>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</si>
  <si>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</si>
  <si>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</si>
  <si>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</si>
  <si>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</si>
  <si>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</si>
  <si>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</si>
  <si>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</si>
  <si>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</si>
  <si>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</si>
  <si>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</si>
  <si>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</si>
  <si>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</si>
  <si>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</si>
  <si>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</si>
  <si>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</si>
  <si>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</si>
  <si>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</si>
  <si>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</si>
  <si>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</si>
  <si>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</si>
  <si>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</si>
  <si>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</si>
  <si>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</si>
  <si>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</si>
  <si>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</si>
  <si>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</si>
  <si>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</si>
  <si>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</si>
  <si>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</si>
  <si>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</si>
  <si>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</si>
  <si>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</si>
  <si>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</si>
  <si>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</si>
  <si>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</si>
  <si>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</si>
  <si>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</si>
  <si>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</si>
  <si>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</si>
  <si>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</si>
  <si>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</si>
  <si>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</si>
  <si>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</si>
  <si>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</si>
  <si>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</si>
  <si>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</si>
  <si>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</si>
  <si>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</si>
  <si>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</si>
  <si>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</si>
  <si>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</si>
  <si>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</si>
  <si>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</si>
  <si>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</si>
  <si>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</si>
  <si>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</si>
  <si>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</si>
  <si>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</si>
  <si>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</si>
  <si>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</si>
  <si>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</si>
  <si>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</si>
  <si>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</si>
  <si>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</si>
  <si>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</si>
  <si>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2.26</t>
  </si>
  <si>
    <t>▲ 3.30</t>
  </si>
  <si>
    <t>▲ 3.84</t>
  </si>
  <si>
    <t>水道事業</t>
  </si>
  <si>
    <t>下水道事業</t>
  </si>
  <si>
    <t>宅地造成事業</t>
  </si>
  <si>
    <t>介護保険</t>
  </si>
  <si>
    <t>一般会計</t>
  </si>
  <si>
    <t>後期高齢者医療</t>
  </si>
  <si>
    <t>国民健康保険事業</t>
  </si>
  <si>
    <t>奨学事業</t>
  </si>
  <si>
    <t>その他会計（赤字）</t>
  </si>
  <si>
    <t>▲ 0.26</t>
  </si>
  <si>
    <t>その他会計（黒字）</t>
  </si>
  <si>
    <t>R02</t>
    <phoneticPr fontId="5"/>
  </si>
  <si>
    <t>R03</t>
    <phoneticPr fontId="5"/>
  </si>
  <si>
    <t>R04</t>
    <phoneticPr fontId="5"/>
  </si>
  <si>
    <t>R05</t>
    <phoneticPr fontId="5"/>
  </si>
  <si>
    <t>R06</t>
    <phoneticPr fontId="5"/>
  </si>
  <si>
    <t>公立紀南病院組合</t>
    <phoneticPr fontId="2"/>
  </si>
  <si>
    <t>和歌山県市町村総合事務組合</t>
    <phoneticPr fontId="2"/>
  </si>
  <si>
    <t>和歌山県後期高齢者医療広域組合</t>
    <phoneticPr fontId="2"/>
  </si>
  <si>
    <t>紀南地方児童福祉施設組合</t>
    <phoneticPr fontId="2"/>
  </si>
  <si>
    <t>富田川衛生施設組合</t>
    <phoneticPr fontId="2"/>
  </si>
  <si>
    <t>富田川治水組合</t>
    <phoneticPr fontId="2"/>
  </si>
  <si>
    <t>和歌山県地方税回収機構</t>
    <phoneticPr fontId="2"/>
  </si>
  <si>
    <t>紀南地方老人福祉施設組合</t>
    <phoneticPr fontId="2"/>
  </si>
  <si>
    <t>田辺周辺広域市町村圏組合</t>
  </si>
  <si>
    <t>和歌山県住宅新築等資金貸付金回収管理組合</t>
  </si>
  <si>
    <t>紀南環境広域施設組合</t>
  </si>
  <si>
    <t>-</t>
    <phoneticPr fontId="2"/>
  </si>
  <si>
    <t>紀南地方老人福祉施設組合（公営企業会計）</t>
    <phoneticPr fontId="2"/>
  </si>
  <si>
    <t>さわやか上富田まちづくり基金</t>
    <rPh sb="4" eb="7">
      <t>カミトンダ</t>
    </rPh>
    <rPh sb="12" eb="14">
      <t>キキン</t>
    </rPh>
    <phoneticPr fontId="5"/>
  </si>
  <si>
    <t>小集落改良住宅基金</t>
    <rPh sb="0" eb="3">
      <t>ショウシュウラク</t>
    </rPh>
    <rPh sb="3" eb="5">
      <t>カイリョウ</t>
    </rPh>
    <rPh sb="5" eb="7">
      <t>ジュウタク</t>
    </rPh>
    <rPh sb="7" eb="9">
      <t>キキン</t>
    </rPh>
    <phoneticPr fontId="2"/>
  </si>
  <si>
    <t>事業所等立地促進基金</t>
    <rPh sb="0" eb="3">
      <t>ジギョウショ</t>
    </rPh>
    <rPh sb="3" eb="4">
      <t>トウ</t>
    </rPh>
    <rPh sb="4" eb="6">
      <t>リッチ</t>
    </rPh>
    <rPh sb="6" eb="8">
      <t>ソクシン</t>
    </rPh>
    <rPh sb="8" eb="10">
      <t>キキン</t>
    </rPh>
    <phoneticPr fontId="2"/>
  </si>
  <si>
    <t>定住促進住宅基金</t>
    <rPh sb="0" eb="4">
      <t>テイジュウソクシン</t>
    </rPh>
    <rPh sb="4" eb="6">
      <t>ジュウタク</t>
    </rPh>
    <rPh sb="6" eb="8">
      <t>キキン</t>
    </rPh>
    <phoneticPr fontId="2"/>
  </si>
  <si>
    <t>一般廃棄物中間処理施設整備事業費準備基金</t>
    <rPh sb="0" eb="2">
      <t>イッパン</t>
    </rPh>
    <rPh sb="2" eb="5">
      <t>ハイキブツ</t>
    </rPh>
    <rPh sb="5" eb="7">
      <t>チュウカン</t>
    </rPh>
    <rPh sb="7" eb="9">
      <t>ショリ</t>
    </rPh>
    <rPh sb="9" eb="11">
      <t>シセツ</t>
    </rPh>
    <rPh sb="11" eb="13">
      <t>セイビ</t>
    </rPh>
    <rPh sb="13" eb="16">
      <t>ジギョウヒ</t>
    </rPh>
    <rPh sb="16" eb="18">
      <t>ジュンビ</t>
    </rPh>
    <rPh sb="18" eb="2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</si>
</sst>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8B96-4ECC-B8B5-72E796182E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35901</c:v>
                </c:pt>
                <c:pt idx="1">
                  <c:v>24741</c:v>
                </c:pt>
                <c:pt idx="2">
                  <c:v>36815</c:v>
                </c:pt>
                <c:pt idx="3">
                  <c:v>33170</c:v>
                </c:pt>
                <c:pt idx="4">
                  <c:v>68816</c:v>
                </c:pt>
              </c:numCache>
            </c:numRef>
          </c:val>
          <c:smooth val="0"/>
          <c:extLst>
            <c:ext xmlns:c16="http://schemas.microsoft.com/office/drawing/2014/chart" uri="{C3380CC4-5D6E-409C-BE32-E72D297353CC}">
              <c16:uniqueId val="{00000001-8B96-4ECC-B8B5-72E796182E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1.68</c:v>
                </c:pt>
                <c:pt idx="1">
                  <c:v>7.49</c:v>
                </c:pt>
                <c:pt idx="2">
                  <c:v>4.3099999999999996</c:v>
                </c:pt>
                <c:pt idx="3">
                  <c:v>5.63</c:v>
                </c:pt>
                <c:pt idx="4">
                  <c:v>1.74</c:v>
                </c:pt>
              </c:numCache>
            </c:numRef>
          </c:val>
          <c:extLst>
            <c:ext xmlns:c16="http://schemas.microsoft.com/office/drawing/2014/chart" uri="{C3380CC4-5D6E-409C-BE32-E72D297353CC}">
              <c16:uniqueId val="{00000000-ACE9-401D-8A6B-8F39DB82B8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27.88</c:v>
                </c:pt>
                <c:pt idx="1">
                  <c:v>27.04</c:v>
                </c:pt>
                <c:pt idx="2">
                  <c:v>33.29</c:v>
                </c:pt>
                <c:pt idx="3">
                  <c:v>34.04</c:v>
                </c:pt>
                <c:pt idx="4">
                  <c:v>37.69</c:v>
                </c:pt>
              </c:numCache>
            </c:numRef>
          </c:val>
          <c:extLst>
            <c:ext xmlns:c16="http://schemas.microsoft.com/office/drawing/2014/chart" uri="{C3380CC4-5D6E-409C-BE32-E72D297353CC}">
              <c16:uniqueId val="{00000001-ACE9-401D-8A6B-8F39DB82B8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-2.2599999999999998</c:v>
                </c:pt>
                <c:pt idx="1">
                  <c:v>7.17</c:v>
                </c:pt>
                <c:pt idx="2">
                  <c:v>-3.3</c:v>
                </c:pt>
                <c:pt idx="3">
                  <c:v>1.52</c:v>
                </c:pt>
                <c:pt idx="4">
                  <c:v>-3.84</c:v>
                </c:pt>
              </c:numCache>
            </c:numRef>
          </c:val>
          <c:smooth val="0"/>
          <c:extLst>
            <c:ext xmlns:c16="http://schemas.microsoft.com/office/drawing/2014/chart" uri="{C3380CC4-5D6E-409C-BE32-E72D297353CC}">
              <c16:uniqueId val="{00000002-ACE9-401D-8A6B-8F39DB82B8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0.15</c:v>
                </c:pt>
                <c:pt idx="4">
                  <c:v>#N/A</c:v>
                </c:pt>
                <c:pt idx="5">
                  <c:v>0.81</c:v>
                </c:pt>
                <c:pt idx="6">
                  <c:v>0</c:v>
                </c:pt>
                <c:pt idx="7">
                  <c:v>0</c:v>
                </c:pt>
                <c:pt idx="8">
                  <c:v>0</c:v>
                </c:pt>
                <c:pt idx="9">
                  <c:v>0</c:v>
                </c:pt>
              </c:numCache>
            </c:numRef>
          </c:val>
          <c:extLst>
            <c:ext xmlns:c16="http://schemas.microsoft.com/office/drawing/2014/chart" uri="{C3380CC4-5D6E-409C-BE32-E72D297353CC}">
              <c16:uniqueId val="{00000000-9E5B-4B5C-B671-194F301072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0.26</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5B-4B5C-B671-194F3010728A}"/>
            </c:ext>
          </c:extLst>
        </c:ser>
        <c:ser>
          <c:idx val="2"/>
          <c:order val="2"/>
          <c:tx>
            <c:strRef>
              <c:f>データシート!$A$29</c:f>
              <c:strCache>
                <c:ptCount val="1"/>
                <c:pt idx="0">
                  <c:v>奨学事業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E5B-4B5C-B671-194F3010728A}"/>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c:v>
                </c:pt>
                <c:pt idx="4">
                  <c:v>#N/A</c:v>
                </c:pt>
                <c:pt idx="5">
                  <c:v>0.11</c:v>
                </c:pt>
                <c:pt idx="6">
                  <c:v>#N/A</c:v>
                </c:pt>
                <c:pt idx="7">
                  <c:v>0.1</c:v>
                </c:pt>
                <c:pt idx="8">
                  <c:v>#N/A</c:v>
                </c:pt>
                <c:pt idx="9">
                  <c:v>0.09</c:v>
                </c:pt>
              </c:numCache>
            </c:numRef>
          </c:val>
          <c:extLst>
            <c:ext xmlns:c16="http://schemas.microsoft.com/office/drawing/2014/chart" uri="{C3380CC4-5D6E-409C-BE32-E72D297353CC}">
              <c16:uniqueId val="{00000003-9E5B-4B5C-B671-194F3010728A}"/>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0.09</c:v>
                </c:pt>
                <c:pt idx="6">
                  <c:v>#N/A</c:v>
                </c:pt>
                <c:pt idx="7">
                  <c:v>7.0000000000000007E-2</c:v>
                </c:pt>
                <c:pt idx="8">
                  <c:v>#N/A</c:v>
                </c:pt>
                <c:pt idx="9">
                  <c:v>0.1</c:v>
                </c:pt>
              </c:numCache>
            </c:numRef>
          </c:val>
          <c:extLst>
            <c:ext xmlns:c16="http://schemas.microsoft.com/office/drawing/2014/chart" uri="{C3380CC4-5D6E-409C-BE32-E72D297353CC}">
              <c16:uniqueId val="{00000004-9E5B-4B5C-B671-194F3010728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c:v>
                </c:pt>
                <c:pt idx="2">
                  <c:v>#N/A</c:v>
                </c:pt>
                <c:pt idx="3">
                  <c:v>7.49</c:v>
                </c:pt>
                <c:pt idx="4">
                  <c:v>#N/A</c:v>
                </c:pt>
                <c:pt idx="5">
                  <c:v>4.3</c:v>
                </c:pt>
                <c:pt idx="6">
                  <c:v>#N/A</c:v>
                </c:pt>
                <c:pt idx="7">
                  <c:v>5.62</c:v>
                </c:pt>
                <c:pt idx="8">
                  <c:v>#N/A</c:v>
                </c:pt>
                <c:pt idx="9">
                  <c:v>1.73</c:v>
                </c:pt>
              </c:numCache>
            </c:numRef>
          </c:val>
          <c:extLst>
            <c:ext xmlns:c16="http://schemas.microsoft.com/office/drawing/2014/chart" uri="{C3380CC4-5D6E-409C-BE32-E72D297353CC}">
              <c16:uniqueId val="{00000005-9E5B-4B5C-B671-194F3010728A}"/>
            </c:ext>
          </c:extLst>
        </c:ser>
        <c:ser>
          <c:idx val="6"/>
          <c:order val="6"/>
          <c:tx>
            <c:strRef>
              <c:f>データシート!$A$33</c:f>
              <c:strCache>
                <c:ptCount val="1"/>
                <c:pt idx="0">
                  <c:v>介護保険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0.86</c:v>
                </c:pt>
                <c:pt idx="4">
                  <c:v>#N/A</c:v>
                </c:pt>
                <c:pt idx="5">
                  <c:v>0.47</c:v>
                </c:pt>
                <c:pt idx="6">
                  <c:v>#N/A</c:v>
                </c:pt>
                <c:pt idx="7">
                  <c:v>0.7</c:v>
                </c:pt>
                <c:pt idx="8">
                  <c:v>#N/A</c:v>
                </c:pt>
                <c:pt idx="9">
                  <c:v>1.76</c:v>
                </c:pt>
              </c:numCache>
            </c:numRef>
          </c:val>
          <c:extLst>
            <c:ext xmlns:c16="http://schemas.microsoft.com/office/drawing/2014/chart" uri="{C3380CC4-5D6E-409C-BE32-E72D297353CC}">
              <c16:uniqueId val="{00000006-9E5B-4B5C-B671-194F3010728A}"/>
            </c:ext>
          </c:extLst>
        </c:ser>
        <c:ser>
          <c:idx val="7"/>
          <c:order val="7"/>
          <c:tx>
            <c:strRef>
              <c:f>データシート!$A$34</c:f>
              <c:strCache>
                <c:ptCount val="1"/>
                <c:pt idx="0">
                  <c:v>宅地造成事業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4.87</c:v>
                </c:pt>
                <c:pt idx="2">
                  <c:v>#N/A</c:v>
                </c:pt>
                <c:pt idx="3">
                  <c:v>3.05</c:v>
                </c:pt>
                <c:pt idx="4">
                  <c:v>#N/A</c:v>
                </c:pt>
                <c:pt idx="5">
                  <c:v>2.6</c:v>
                </c:pt>
                <c:pt idx="6">
                  <c:v>#N/A</c:v>
                </c:pt>
                <c:pt idx="7">
                  <c:v>2.13</c:v>
                </c:pt>
                <c:pt idx="8">
                  <c:v>#N/A</c:v>
                </c:pt>
                <c:pt idx="9">
                  <c:v>4.88</c:v>
                </c:pt>
              </c:numCache>
            </c:numRef>
          </c:val>
          <c:extLst>
            <c:ext xmlns:c16="http://schemas.microsoft.com/office/drawing/2014/chart" uri="{C3380CC4-5D6E-409C-BE32-E72D297353CC}">
              <c16:uniqueId val="{00000007-9E5B-4B5C-B671-194F3010728A}"/>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10.029999999999999</c:v>
                </c:pt>
                <c:pt idx="8">
                  <c:v>#N/A</c:v>
                </c:pt>
                <c:pt idx="9">
                  <c:v>10.52</c:v>
                </c:pt>
              </c:numCache>
            </c:numRef>
          </c:val>
          <c:extLst>
            <c:ext xmlns:c16="http://schemas.microsoft.com/office/drawing/2014/chart" uri="{C3380CC4-5D6E-409C-BE32-E72D297353CC}">
              <c16:uniqueId val="{00000008-9E5B-4B5C-B671-194F3010728A}"/>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18.95</c:v>
                </c:pt>
                <c:pt idx="2">
                  <c:v>#N/A</c:v>
                </c:pt>
                <c:pt idx="3">
                  <c:v>20.61</c:v>
                </c:pt>
                <c:pt idx="4">
                  <c:v>#N/A</c:v>
                </c:pt>
                <c:pt idx="5">
                  <c:v>20.11</c:v>
                </c:pt>
                <c:pt idx="6">
                  <c:v>#N/A</c:v>
                </c:pt>
                <c:pt idx="7">
                  <c:v>20.13</c:v>
                </c:pt>
                <c:pt idx="8">
                  <c:v>#N/A</c:v>
                </c:pt>
                <c:pt idx="9">
                  <c:v>19.78</c:v>
                </c:pt>
              </c:numCache>
            </c:numRef>
          </c:val>
          <c:extLst>
            <c:ext xmlns:c16="http://schemas.microsoft.com/office/drawing/2014/chart" uri="{C3380CC4-5D6E-409C-BE32-E72D297353CC}">
              <c16:uniqueId val="{00000009-9E5B-4B5C-B671-194F301072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494</c:v>
                </c:pt>
                <c:pt idx="5">
                  <c:v>500</c:v>
                </c:pt>
                <c:pt idx="8">
                  <c:v>478</c:v>
                </c:pt>
                <c:pt idx="11">
                  <c:v>456</c:v>
                </c:pt>
                <c:pt idx="14">
                  <c:v>471</c:v>
                </c:pt>
              </c:numCache>
            </c:numRef>
          </c:val>
          <c:extLst>
            <c:ext xmlns:c16="http://schemas.microsoft.com/office/drawing/2014/chart" uri="{C3380CC4-5D6E-409C-BE32-E72D297353CC}">
              <c16:uniqueId val="{00000000-260C-440D-B12B-F0D9332C3D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0C-440D-B12B-F0D9332C3D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0C-440D-B12B-F0D9332C3D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70</c:v>
                </c:pt>
                <c:pt idx="3">
                  <c:v>30</c:v>
                </c:pt>
                <c:pt idx="6">
                  <c:v>30</c:v>
                </c:pt>
                <c:pt idx="9">
                  <c:v>30</c:v>
                </c:pt>
                <c:pt idx="12">
                  <c:v>29</c:v>
                </c:pt>
              </c:numCache>
            </c:numRef>
          </c:val>
          <c:extLst>
            <c:ext xmlns:c16="http://schemas.microsoft.com/office/drawing/2014/chart" uri="{C3380CC4-5D6E-409C-BE32-E72D297353CC}">
              <c16:uniqueId val="{00000003-260C-440D-B12B-F0D9332C3D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243</c:v>
                </c:pt>
                <c:pt idx="3">
                  <c:v>237</c:v>
                </c:pt>
                <c:pt idx="6">
                  <c:v>251</c:v>
                </c:pt>
                <c:pt idx="9">
                  <c:v>182</c:v>
                </c:pt>
                <c:pt idx="12">
                  <c:v>182</c:v>
                </c:pt>
              </c:numCache>
            </c:numRef>
          </c:val>
          <c:extLst>
            <c:ext xmlns:c16="http://schemas.microsoft.com/office/drawing/2014/chart" uri="{C3380CC4-5D6E-409C-BE32-E72D297353CC}">
              <c16:uniqueId val="{00000004-260C-440D-B12B-F0D9332C3D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0C-440D-B12B-F0D9332C3D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0C-440D-B12B-F0D9332C3D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661</c:v>
                </c:pt>
                <c:pt idx="3">
                  <c:v>688</c:v>
                </c:pt>
                <c:pt idx="6">
                  <c:v>669</c:v>
                </c:pt>
                <c:pt idx="9">
                  <c:v>654</c:v>
                </c:pt>
                <c:pt idx="12">
                  <c:v>591</c:v>
                </c:pt>
              </c:numCache>
            </c:numRef>
          </c:val>
          <c:extLst>
            <c:ext xmlns:c16="http://schemas.microsoft.com/office/drawing/2014/chart" uri="{C3380CC4-5D6E-409C-BE32-E72D297353CC}">
              <c16:uniqueId val="{00000007-260C-440D-B12B-F0D9332C3D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480</c:v>
                </c:pt>
                <c:pt idx="2">
                  <c:v>#N/A</c:v>
                </c:pt>
                <c:pt idx="3">
                  <c:v>#N/A</c:v>
                </c:pt>
                <c:pt idx="4">
                  <c:v>455</c:v>
                </c:pt>
                <c:pt idx="5">
                  <c:v>#N/A</c:v>
                </c:pt>
                <c:pt idx="6">
                  <c:v>#N/A</c:v>
                </c:pt>
                <c:pt idx="7">
                  <c:v>472</c:v>
                </c:pt>
                <c:pt idx="8">
                  <c:v>#N/A</c:v>
                </c:pt>
                <c:pt idx="9">
                  <c:v>#N/A</c:v>
                </c:pt>
                <c:pt idx="10">
                  <c:v>410</c:v>
                </c:pt>
                <c:pt idx="11">
                  <c:v>#N/A</c:v>
                </c:pt>
                <c:pt idx="12">
                  <c:v>#N/A</c:v>
                </c:pt>
                <c:pt idx="13">
                  <c:v>331</c:v>
                </c:pt>
                <c:pt idx="14">
                  <c:v>#N/A</c:v>
                </c:pt>
              </c:numCache>
            </c:numRef>
          </c:val>
          <c:smooth val="0"/>
          <c:extLst>
            <c:ext xmlns:c16="http://schemas.microsoft.com/office/drawing/2014/chart" uri="{C3380CC4-5D6E-409C-BE32-E72D297353CC}">
              <c16:uniqueId val="{00000008-260C-440D-B12B-F0D9332C3D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5251</c:v>
                </c:pt>
                <c:pt idx="5">
                  <c:v>5039</c:v>
                </c:pt>
                <c:pt idx="8">
                  <c:v>4739</c:v>
                </c:pt>
                <c:pt idx="11">
                  <c:v>4458</c:v>
                </c:pt>
                <c:pt idx="14">
                  <c:v>4492</c:v>
                </c:pt>
              </c:numCache>
            </c:numRef>
          </c:val>
          <c:extLst>
            <c:ext xmlns:c16="http://schemas.microsoft.com/office/drawing/2014/chart" uri="{C3380CC4-5D6E-409C-BE32-E72D297353CC}">
              <c16:uniqueId val="{00000000-00BD-47A1-BC36-3A3B0195DE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c:v>
                </c:pt>
                <c:pt idx="5">
                  <c:v>134</c:v>
                </c:pt>
                <c:pt idx="8">
                  <c:v>83</c:v>
                </c:pt>
                <c:pt idx="11">
                  <c:v>55</c:v>
                </c:pt>
                <c:pt idx="14">
                  <c:v>47</c:v>
                </c:pt>
              </c:numCache>
            </c:numRef>
          </c:val>
          <c:extLst>
            <c:ext xmlns:c16="http://schemas.microsoft.com/office/drawing/2014/chart" uri="{C3380CC4-5D6E-409C-BE32-E72D297353CC}">
              <c16:uniqueId val="{00000001-00BD-47A1-BC36-3A3B0195DE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2781</c:v>
                </c:pt>
                <c:pt idx="5">
                  <c:v>3048</c:v>
                </c:pt>
                <c:pt idx="8">
                  <c:v>3386</c:v>
                </c:pt>
                <c:pt idx="11">
                  <c:v>3800</c:v>
                </c:pt>
                <c:pt idx="14">
                  <c:v>3979</c:v>
                </c:pt>
              </c:numCache>
            </c:numRef>
          </c:val>
          <c:extLst>
            <c:ext xmlns:c16="http://schemas.microsoft.com/office/drawing/2014/chart" uri="{C3380CC4-5D6E-409C-BE32-E72D297353CC}">
              <c16:uniqueId val="{00000002-00BD-47A1-BC36-3A3B0195DE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BD-47A1-BC36-3A3B0195DE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BD-47A1-BC36-3A3B0195DE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BD-47A1-BC36-3A3B0195DE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702</c:v>
                </c:pt>
                <c:pt idx="3">
                  <c:v>677</c:v>
                </c:pt>
                <c:pt idx="6">
                  <c:v>705</c:v>
                </c:pt>
                <c:pt idx="9">
                  <c:v>702</c:v>
                </c:pt>
                <c:pt idx="12">
                  <c:v>723</c:v>
                </c:pt>
              </c:numCache>
            </c:numRef>
          </c:val>
          <c:extLst>
            <c:ext xmlns:c16="http://schemas.microsoft.com/office/drawing/2014/chart" uri="{C3380CC4-5D6E-409C-BE32-E72D297353CC}">
              <c16:uniqueId val="{00000006-00BD-47A1-BC36-3A3B0195DE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420</c:v>
                </c:pt>
                <c:pt idx="3">
                  <c:v>388</c:v>
                </c:pt>
                <c:pt idx="6">
                  <c:v>366</c:v>
                </c:pt>
                <c:pt idx="9">
                  <c:v>348</c:v>
                </c:pt>
                <c:pt idx="12">
                  <c:v>311</c:v>
                </c:pt>
              </c:numCache>
            </c:numRef>
          </c:val>
          <c:extLst>
            <c:ext xmlns:c16="http://schemas.microsoft.com/office/drawing/2014/chart" uri="{C3380CC4-5D6E-409C-BE32-E72D297353CC}">
              <c16:uniqueId val="{00000007-00BD-47A1-BC36-3A3B0195DE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2641</c:v>
                </c:pt>
                <c:pt idx="3">
                  <c:v>1700</c:v>
                </c:pt>
                <c:pt idx="6">
                  <c:v>2360</c:v>
                </c:pt>
                <c:pt idx="9">
                  <c:v>1962</c:v>
                </c:pt>
                <c:pt idx="12">
                  <c:v>1603</c:v>
                </c:pt>
              </c:numCache>
            </c:numRef>
          </c:val>
          <c:extLst>
            <c:ext xmlns:c16="http://schemas.microsoft.com/office/drawing/2014/chart" uri="{C3380CC4-5D6E-409C-BE32-E72D297353CC}">
              <c16:uniqueId val="{00000008-00BD-47A1-BC36-3A3B0195DE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BD-47A1-BC36-3A3B0195DE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6556</c:v>
                </c:pt>
                <c:pt idx="3">
                  <c:v>6058</c:v>
                </c:pt>
                <c:pt idx="6">
                  <c:v>5636</c:v>
                </c:pt>
                <c:pt idx="9">
                  <c:v>5262</c:v>
                </c:pt>
                <c:pt idx="12">
                  <c:v>5239</c:v>
                </c:pt>
              </c:numCache>
            </c:numRef>
          </c:val>
          <c:extLst>
            <c:ext xmlns:c16="http://schemas.microsoft.com/office/drawing/2014/chart" uri="{C3380CC4-5D6E-409C-BE32-E72D297353CC}">
              <c16:uniqueId val="{0000000A-00BD-47A1-BC36-3A3B0195DE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2153</c:v>
                </c:pt>
                <c:pt idx="2">
                  <c:v>#N/A</c:v>
                </c:pt>
                <c:pt idx="3">
                  <c:v>#N/A</c:v>
                </c:pt>
                <c:pt idx="4">
                  <c:v>602</c:v>
                </c:pt>
                <c:pt idx="5">
                  <c:v>#N/A</c:v>
                </c:pt>
                <c:pt idx="6">
                  <c:v>#N/A</c:v>
                </c:pt>
                <c:pt idx="7">
                  <c:v>860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BD-47A1-BC36-3A3B0195DE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1444</c:v>
                </c:pt>
                <c:pt idx="1">
                  <c:v>1540</c:v>
                </c:pt>
                <c:pt idx="2">
                  <c:v>1712</c:v>
                </c:pt>
              </c:numCache>
            </c:numRef>
          </c:val>
          <c:extLst>
            <c:ext xmlns:c16="http://schemas.microsoft.com/office/drawing/2014/chart" uri="{C3380CC4-5D6E-409C-BE32-E72D297353CC}">
              <c16:uniqueId val="{00000000-B291-4655-9D7F-0CE6208B9C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541</c:v>
                </c:pt>
                <c:pt idx="1">
                  <c:v>541</c:v>
                </c:pt>
                <c:pt idx="2">
                  <c:v>542</c:v>
                </c:pt>
              </c:numCache>
            </c:numRef>
          </c:val>
          <c:extLst>
            <c:ext xmlns:c16="http://schemas.microsoft.com/office/drawing/2014/chart" uri="{C3380CC4-5D6E-409C-BE32-E72D297353CC}">
              <c16:uniqueId val="{00000001-B291-4655-9D7F-0CE6208B9C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1101</c:v>
                </c:pt>
                <c:pt idx="1">
                  <c:v>1444</c:v>
                </c:pt>
                <c:pt idx="2">
                  <c:v>1463</c:v>
                </c:pt>
              </c:numCache>
            </c:numRef>
          </c:val>
          <c:extLst>
            <c:ext xmlns:c16="http://schemas.microsoft.com/office/drawing/2014/chart" uri="{C3380CC4-5D6E-409C-BE32-E72D297353CC}">
              <c16:uniqueId val="{00000002-B291-4655-9D7F-0CE6208B9C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おいては、６億円半ばで推移していたが、令和６年度の数値に関しては６億円を下回った。令和５年度の数値と比べて９．７％減少している。今後は南紀の台公民館等の建築工事の竣工による償還も発生するため同程度の償還額で推移していくと見込んでいる。</a:t>
          </a:r>
        </a:p>
        <a:p>
          <a:r>
            <a:rPr kumimoji="1" lang="ja-JP" altLang="en-US" sz="1400">
              <a:latin typeface="ＭＳ ゴシック" pitchFamily="49" charset="-128"/>
              <a:ea typeface="ＭＳ ゴシック" pitchFamily="49" charset="-128"/>
            </a:rPr>
            <a:t>公債費負担適正化計画に沿って財政の健全化を図った結果、平成２４年度からは実質公債費比率が地方債許可団体の基準となる１８％を下回っているが、今後も上回ることがないよう取組みを行う。</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は減少傾向で推移しており、令和５年度から０となっている。主な要因としては、地方債の現在高について、借入額より償還額が大きく、残高を減少させていることや一部事務組合への負担金が抑制されていることなどが挙げられる。しかし、今後施設や機器の更新等が出てくればまた、増加に転じることが予想される。現状は公債費負担適正化計画等に沿っての継続した財政の健全化により、実質公債費比率を考慮しながら起債の借入を行ったことで抑制できている状況である。</a:t>
          </a:r>
        </a:p>
        <a:p>
          <a:r>
            <a:rPr kumimoji="1" lang="ja-JP" altLang="en-US" sz="1200">
              <a:latin typeface="ＭＳ ゴシック" pitchFamily="49" charset="-128"/>
              <a:ea typeface="ＭＳ ゴシック" pitchFamily="49" charset="-128"/>
            </a:rPr>
            <a:t>令和６年度は地方債の現在高が令和５年度と比較して０．４％減少している。今後も、町有施設の耐震化や防災・減災を図るためにハード・ソフトの両面で事業を実施していく必要があり、引き続き各種事業の見直しや効率化、新規事業についての優先順位を見極めながら財政の健全化を図り、また、財源の確保にも努めることで、将来負担比率の分子を継続して抑制していけるように取組み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和歌山県上富田町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財政調整基金に１７２百万円、特定目的基金の一般廃棄物中間処理施設整備事業費準備基金に１００百万円、その他の基金においても増減があったため、基金全体としては１９２百万円の増加となった。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小集落改良住宅基金：小集落改良住宅の払い下げのため、住宅使用料を積み立てている。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さわやか上富田まちづくり基金：個性豊かなふるさとづくりと協働のまちづくりのためにさわやか上富田まちづくり寄付金を積み立てている。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事業所等立地促進基金：企業誘致における助成のために積み立てている。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定住促進住宅基金：定住促進住宅の維持管理のため、住宅使用料を積み立てている。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共同作業場基金：共同作業場の維持管理のため、使用料を積み立てている。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さわやか上富田まちづくり基金：さわやか上富田まちづくり寄付金を活用したため、３４百万円の減額となった。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定住促進住宅基金：使用料分を積み立て、１１百万円の増加となった。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一般廃棄物中間処理施設整備事業費準備基金：１００百万円の積立を行った。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事業所等立地促進基金：企業誘致における助成のため５０百万の取崩しをおこなった。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小集落改良住宅基金：住宅使用料を積み立てていくが、今後の住宅使用者との協議においては、全額を取り崩す必要がある。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さわやか上富田まちづくり基金：基金を充てる事業がある場合には取り崩す必要があるため、今後も積立額を増加させておく必要がある。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定住促進住宅基金：住宅使用料を積み立てていくが、定住促進住宅の建替もしくは廃止に伴う解体の際には、全額を取り崩すこととなる。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事業所等立地促進基金：企業誘致の際に資金を助成するための財源として取り崩すため、進出企業を想定して今後も積立額をする必要がある。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共同作業場基金：使用料を積み立てていくが、共同作業場の老朽化により修繕が必要となっており、基金を取り崩す必要がある。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取り崩しはなく、歳計剰余金処分として、１７０百万円の純積み立てをすることができた。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これからもできるだけ取崩しを抑制するよう努めていく。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年度から令和６年度において取り崩しはしていない。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標準財政規模における基金残高比率を高めるため、毎年の決算状況を勘案しながら積み立てていくことが必要となる。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僅かに改善しており、全国平均並みの水準で推移している。県内の平均は上回っているが、財政的に余裕があるわけではないため、今後も事業の優先度を見極め、経費削減を徹底することで歳出を抑えつつ、継続して安定した歳入確保を図る取組み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44979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24871</xdr:rowOff>
    </xdr:from>
    <xdr:to>
      <xdr:col>15</xdr:col>
      <xdr:colOff>82550</xdr:colOff>
      <xdr:row>43</xdr:row>
      <xdr:rowOff>44979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9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24871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165629</xdr:rowOff>
    </xdr:from>
    <xdr:to>
      <xdr:col>15</xdr:col>
      <xdr:colOff>133350</xdr:colOff>
      <xdr:row>43</xdr:row>
      <xdr:rowOff>95779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80556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145521</xdr:rowOff>
    </xdr:from>
    <xdr:to>
      <xdr:col>11</xdr:col>
      <xdr:colOff>82550</xdr:colOff>
      <xdr:row>43</xdr:row>
      <xdr:rowOff>75671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60448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前年度と比較し１．１％の悪化となっている。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物件費等歳出の増加が歳入の増加分を上回ったことが要因であると考えられる。</a:t>
          </a:r>
          <a:r>
            <a:rPr kumimoji="1" lang="ja-JP" altLang="en-US" sz="1300">
              <a:latin typeface="ＭＳ Ｐゴシック" panose="020B0600070205080204" pitchFamily="50" charset="-128"/>
              <a:ea typeface="ＭＳ Ｐゴシック" panose="020B0600070205080204" pitchFamily="50" charset="-128"/>
            </a:rPr>
            <a:t>比率については、９０％を下回るところを水位しており、今後についても歳出に関しては引き続き、全体での抑制に加え、経常的に支出している経費について、全体的に抜本的な見直しに向けて取組みを継続し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155998</xdr:rowOff>
    </xdr:from>
    <xdr:to>
      <xdr:col>23</xdr:col>
      <xdr:colOff>133350</xdr:colOff>
      <xdr:row>65</xdr:row>
      <xdr:rowOff>28787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28798"/>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155998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55867"/>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154517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673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65</xdr:row>
      <xdr:rowOff>12700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6739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105198</xdr:rowOff>
    </xdr:from>
    <xdr:to>
      <xdr:col>19</xdr:col>
      <xdr:colOff>184150</xdr:colOff>
      <xdr:row>65</xdr:row>
      <xdr:rowOff>35348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45525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4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による増に伴い決算額については昨年度より増加しているところであるが、行財政改革による定員管理の適正化や各種手当等の廃止、見直し、及び各歳出削減の継続した取り組みにより、類似団体や県の平均を下回っている。今後も行政運営の効率化とサービス向上のバランスを測りながら、引き続き継続的に取組みを行う。</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41957</xdr:rowOff>
    </xdr:from>
    <xdr:to>
      <xdr:col>23</xdr:col>
      <xdr:colOff>133350</xdr:colOff>
      <xdr:row>81</xdr:row>
      <xdr:rowOff>50527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29407"/>
          <a:ext cx="8382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32200</xdr:rowOff>
    </xdr:from>
    <xdr:to>
      <xdr:col>19</xdr:col>
      <xdr:colOff>133350</xdr:colOff>
      <xdr:row>81</xdr:row>
      <xdr:rowOff>41957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9650"/>
          <a:ext cx="889000" cy="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21303</xdr:rowOff>
    </xdr:from>
    <xdr:to>
      <xdr:col>15</xdr:col>
      <xdr:colOff>82550</xdr:colOff>
      <xdr:row>81</xdr:row>
      <xdr:rowOff>32200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0875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6429</xdr:rowOff>
    </xdr:from>
    <xdr:to>
      <xdr:col>11</xdr:col>
      <xdr:colOff>31750</xdr:colOff>
      <xdr:row>81</xdr:row>
      <xdr:rowOff>21303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93879"/>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171177</xdr:rowOff>
    </xdr:from>
    <xdr:to>
      <xdr:col>23</xdr:col>
      <xdr:colOff>184150</xdr:colOff>
      <xdr:row>81</xdr:row>
      <xdr:rowOff>101327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8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92454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0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162607</xdr:rowOff>
    </xdr:from>
    <xdr:to>
      <xdr:col>19</xdr:col>
      <xdr:colOff>184150</xdr:colOff>
      <xdr:row>81</xdr:row>
      <xdr:rowOff>92757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102934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4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152850</xdr:rowOff>
    </xdr:from>
    <xdr:to>
      <xdr:col>15</xdr:col>
      <xdr:colOff>133350</xdr:colOff>
      <xdr:row>81</xdr:row>
      <xdr:rowOff>83000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93177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141953</xdr:rowOff>
    </xdr:from>
    <xdr:to>
      <xdr:col>11</xdr:col>
      <xdr:colOff>82550</xdr:colOff>
      <xdr:row>81</xdr:row>
      <xdr:rowOff>72103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82280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2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127079</xdr:rowOff>
    </xdr:from>
    <xdr:to>
      <xdr:col>7</xdr:col>
      <xdr:colOff>31750</xdr:colOff>
      <xdr:row>81</xdr:row>
      <xdr:rowOff>57229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67406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前年度と比較して数値は減少しており、本年度は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各種手当等の廃止や見直しを実施しており、独自の手当などはない状況であり、今後も引き続き適正に維持できるように取り組む。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6711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66221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935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85</xdr:row>
      <xdr:rowOff>20259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3751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146854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55836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前年度と比較して数値は少し上昇しているが、行財政改革による定員管理の適正化の継続により、類似団体、全国、県の各平均を下回っている。</a:t>
          </a:r>
        </a:p>
        <a:p>
          <a:r>
            <a:rPr kumimoji="1" lang="ja-JP" altLang="en-US" sz="1300">
              <a:latin typeface="ＭＳ Ｐゴシック" panose="020B0600070205080204" pitchFamily="50" charset="-128"/>
              <a:ea typeface="ＭＳ Ｐゴシック" panose="020B0600070205080204" pitchFamily="50" charset="-128"/>
            </a:rPr>
            <a:t>今後も行政運営の効率化と多様化する住民サービスへの対応においてバランスを測りながら、定員管理を継続していく。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155152</xdr:rowOff>
    </xdr:from>
    <xdr:to>
      <xdr:col>81</xdr:col>
      <xdr:colOff>44450</xdr:colOff>
      <xdr:row>59</xdr:row>
      <xdr:rowOff>2470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99252"/>
          <a:ext cx="8382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129681</xdr:rowOff>
    </xdr:from>
    <xdr:to>
      <xdr:col>77</xdr:col>
      <xdr:colOff>44450</xdr:colOff>
      <xdr:row>58</xdr:row>
      <xdr:rowOff>155152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073781"/>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97508</xdr:rowOff>
    </xdr:from>
    <xdr:to>
      <xdr:col>72</xdr:col>
      <xdr:colOff>203200</xdr:colOff>
      <xdr:row>58</xdr:row>
      <xdr:rowOff>129681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416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97508</xdr:rowOff>
    </xdr:from>
    <xdr:to>
      <xdr:col>68</xdr:col>
      <xdr:colOff>152400</xdr:colOff>
      <xdr:row>58</xdr:row>
      <xdr:rowOff>102870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04160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123120</xdr:rowOff>
    </xdr:from>
    <xdr:to>
      <xdr:col>81</xdr:col>
      <xdr:colOff>95250</xdr:colOff>
      <xdr:row>59</xdr:row>
      <xdr:rowOff>53270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139647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104352</xdr:rowOff>
    </xdr:from>
    <xdr:to>
      <xdr:col>77</xdr:col>
      <xdr:colOff>95250</xdr:colOff>
      <xdr:row>59</xdr:row>
      <xdr:rowOff>34502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44679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1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78881</xdr:rowOff>
    </xdr:from>
    <xdr:to>
      <xdr:col>73</xdr:col>
      <xdr:colOff>44450</xdr:colOff>
      <xdr:row>59</xdr:row>
      <xdr:rowOff>9031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19208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9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46708</xdr:rowOff>
    </xdr:from>
    <xdr:to>
      <xdr:col>68</xdr:col>
      <xdr:colOff>203200</xdr:colOff>
      <xdr:row>58</xdr:row>
      <xdr:rowOff>148308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9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158485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5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改善傾向にあるものの、類似団体、全国市町村の各平均をともに上回っている。今後も起債の対象となる普通建設事業が控えているため、借入については十分検討を行うなど、比率の改善に継続的に取り組む。</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111337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8716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44</xdr:row>
      <xdr:rowOff>28363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8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92710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721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45</xdr:row>
      <xdr:rowOff>1694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6365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149013</xdr:rowOff>
    </xdr:from>
    <xdr:to>
      <xdr:col>73</xdr:col>
      <xdr:colOff>44450</xdr:colOff>
      <xdr:row>44</xdr:row>
      <xdr:rowOff>79163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63940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122344</xdr:rowOff>
    </xdr:from>
    <xdr:to>
      <xdr:col>64</xdr:col>
      <xdr:colOff>152400</xdr:colOff>
      <xdr:row>45</xdr:row>
      <xdr:rowOff>52494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37271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引き続き各種事業の見直しや、財政状況、新規事業についての優先順位を見極めながら財政の健全化の取組みを行い、現状維持に取り組む。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87569</xdr:rowOff>
    </xdr:from>
    <xdr:to>
      <xdr:col>72</xdr:col>
      <xdr:colOff>203200</xdr:colOff>
      <xdr:row>14</xdr:row>
      <xdr:rowOff>166854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87869"/>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87569</xdr:rowOff>
    </xdr:from>
    <xdr:to>
      <xdr:col>68</xdr:col>
      <xdr:colOff>152400</xdr:colOff>
      <xdr:row>17</xdr:row>
      <xdr:rowOff>82248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87869"/>
          <a:ext cx="889000" cy="50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116054</xdr:rowOff>
    </xdr:from>
    <xdr:to>
      <xdr:col>73</xdr:col>
      <xdr:colOff>44450</xdr:colOff>
      <xdr:row>15</xdr:row>
      <xdr:rowOff>46204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30981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36769</xdr:rowOff>
    </xdr:from>
    <xdr:to>
      <xdr:col>68</xdr:col>
      <xdr:colOff>203200</xdr:colOff>
      <xdr:row>14</xdr:row>
      <xdr:rowOff>138369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123146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31448</xdr:rowOff>
    </xdr:from>
    <xdr:to>
      <xdr:col>64</xdr:col>
      <xdr:colOff>152400</xdr:colOff>
      <xdr:row>17</xdr:row>
      <xdr:rowOff>133048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117825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８％増加している。既に各種手当等の廃止や見直しを実施しており、全国平均や県平均と比較して低い割合であることから、今後も行政運営の効率化とサービス向上のバランスを図りながら、引き続き定員管理の適正化等の取組みを継続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26307</xdr:rowOff>
    </xdr:from>
    <xdr:to>
      <xdr:col>24</xdr:col>
      <xdr:colOff>25400</xdr:colOff>
      <xdr:row>34</xdr:row>
      <xdr:rowOff>50800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6841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26307</xdr:rowOff>
    </xdr:from>
    <xdr:to>
      <xdr:col>19</xdr:col>
      <xdr:colOff>187325</xdr:colOff>
      <xdr:row>33</xdr:row>
      <xdr:rowOff>124278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68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124278</xdr:rowOff>
    </xdr:from>
    <xdr:to>
      <xdr:col>15</xdr:col>
      <xdr:colOff>98425</xdr:colOff>
      <xdr:row>34</xdr:row>
      <xdr:rowOff>7257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8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7257</xdr:rowOff>
    </xdr:from>
    <xdr:to>
      <xdr:col>11</xdr:col>
      <xdr:colOff>9525</xdr:colOff>
      <xdr:row>34</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36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146957</xdr:rowOff>
    </xdr:from>
    <xdr:to>
      <xdr:col>20</xdr:col>
      <xdr:colOff>38100</xdr:colOff>
      <xdr:row>33</xdr:row>
      <xdr:rowOff>77107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87284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0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73478</xdr:rowOff>
    </xdr:from>
    <xdr:to>
      <xdr:col>15</xdr:col>
      <xdr:colOff>149225</xdr:colOff>
      <xdr:row>34</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127907</xdr:rowOff>
    </xdr:from>
    <xdr:to>
      <xdr:col>11</xdr:col>
      <xdr:colOff>60325</xdr:colOff>
      <xdr:row>34</xdr:row>
      <xdr:rowOff>58057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68234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増加しており、全国、県、類似団体の平均も上回っている。既に行財政改革の一環として、経費の削減や委託事業等の見直しに着手しており、物件費に係る経常収支比率について顕著な減額効果を生むことは容易ではないが、改善や現状維持に向けての取組みを行う。</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391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932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15</xdr:row>
      <xdr:rowOff>156718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28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20845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数値が下がっている。全国、県の平均は下回っているが、類似団体平均より低い水準となっている。今後の見通しとしては福祉費が増加していくことが予想されることから、抑制につながる事業や取組を進めていくことが課題とな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28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50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97065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132642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の減少となっているものの、例年ほぼ同水準で推移している。引き続き、集中改革プラン・中期健全化計画と繰出先となる事業の経営計画とのバランスを見極めながら歳出の抑制に向けての取組みを行う。</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47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２％減少しているが、全国、県、類似団体の平均を上回っている。今後も補助費等の全体費用を抑制しつつ、財政状況、優先事業等を見極めながら、経常化した補助費等の対象事業を見直すための取組み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92710</xdr:rowOff>
    </xdr:from>
    <xdr:to>
      <xdr:col>82</xdr:col>
      <xdr:colOff>107950</xdr:colOff>
      <xdr:row>36</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649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36</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8487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109855</xdr:rowOff>
    </xdr:from>
    <xdr:to>
      <xdr:col>73</xdr:col>
      <xdr:colOff>180975</xdr:colOff>
      <xdr:row>34</xdr:row>
      <xdr:rowOff>155575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9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109855</xdr:rowOff>
    </xdr:from>
    <xdr:to>
      <xdr:col>69</xdr:col>
      <xdr:colOff>92075</xdr:colOff>
      <xdr:row>36</xdr:row>
      <xdr:rowOff>6985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3915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104775</xdr:rowOff>
    </xdr:from>
    <xdr:to>
      <xdr:col>74</xdr:col>
      <xdr:colOff>31750</xdr:colOff>
      <xdr:row>35</xdr:row>
      <xdr:rowOff>34925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45102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59055</xdr:rowOff>
    </xdr:from>
    <xdr:to>
      <xdr:col>69</xdr:col>
      <xdr:colOff>142875</xdr:colOff>
      <xdr:row>34</xdr:row>
      <xdr:rowOff>160655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170832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42562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前年度と比較して２％減少しており、全国、県、類似団体の平均も下回っている。引き続き各種事業の見直しや、新規事業についての優先順位を見極めながら公債費の抑制に努める。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343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56135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56135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97282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48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物件費等歳出の増加もあり、前年度と比較して３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１％の増となり、県平均と同水準、類似団体については平均を上回った。より歳出の抑制に努め、経常収支比率の現状水準の維持に向けた取り組みを行う。</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78</xdr:row>
      <xdr:rowOff>8128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3949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77</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108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194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168148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194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110552</xdr:rowOff>
    </xdr:from>
    <xdr:to>
      <xdr:col>29</xdr:col>
      <xdr:colOff>127000</xdr:colOff>
      <xdr:row>19</xdr:row>
      <xdr:rowOff>125966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5727"/>
          <a:ext cx="647700" cy="1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125966</xdr:rowOff>
    </xdr:from>
    <xdr:to>
      <xdr:col>26</xdr:col>
      <xdr:colOff>50800</xdr:colOff>
      <xdr:row>19</xdr:row>
      <xdr:rowOff>165024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31141"/>
          <a:ext cx="698500" cy="3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165024</xdr:rowOff>
    </xdr:from>
    <xdr:to>
      <xdr:col>22</xdr:col>
      <xdr:colOff>114300</xdr:colOff>
      <xdr:row>20</xdr:row>
      <xdr:rowOff>30455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70199"/>
          <a:ext cx="698500" cy="36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30455</xdr:rowOff>
    </xdr:from>
    <xdr:to>
      <xdr:col>18</xdr:col>
      <xdr:colOff>177800</xdr:colOff>
      <xdr:row>20</xdr:row>
      <xdr:rowOff>42886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07080"/>
          <a:ext cx="698500" cy="12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59752</xdr:rowOff>
    </xdr:from>
    <xdr:to>
      <xdr:col>29</xdr:col>
      <xdr:colOff>177800</xdr:colOff>
      <xdr:row>19</xdr:row>
      <xdr:rowOff>161352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4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31829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75166</xdr:rowOff>
    </xdr:from>
    <xdr:to>
      <xdr:col>26</xdr:col>
      <xdr:colOff>101600</xdr:colOff>
      <xdr:row>20</xdr:row>
      <xdr:rowOff>5316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80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161543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6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114224</xdr:rowOff>
    </xdr:from>
    <xdr:to>
      <xdr:col>22</xdr:col>
      <xdr:colOff>165100</xdr:colOff>
      <xdr:row>20</xdr:row>
      <xdr:rowOff>44374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19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0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151105</xdr:rowOff>
    </xdr:from>
    <xdr:to>
      <xdr:col>19</xdr:col>
      <xdr:colOff>38100</xdr:colOff>
      <xdr:row>20</xdr:row>
      <xdr:rowOff>81255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5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66032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4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163536</xdr:rowOff>
    </xdr:from>
    <xdr:to>
      <xdr:col>15</xdr:col>
      <xdr:colOff>101600</xdr:colOff>
      <xdr:row>20</xdr:row>
      <xdr:rowOff>93686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6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78463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5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67564</xdr:rowOff>
    </xdr:from>
    <xdr:to>
      <xdr:col>29</xdr:col>
      <xdr:colOff>127000</xdr:colOff>
      <xdr:row>35</xdr:row>
      <xdr:rowOff>162966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77914"/>
          <a:ext cx="647700" cy="95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147743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334416</xdr:rowOff>
    </xdr:from>
    <xdr:to>
      <xdr:col>26</xdr:col>
      <xdr:colOff>50800</xdr:colOff>
      <xdr:row>35</xdr:row>
      <xdr:rowOff>67564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1866"/>
          <a:ext cx="6985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334416</xdr:rowOff>
    </xdr:from>
    <xdr:to>
      <xdr:col>22</xdr:col>
      <xdr:colOff>114300</xdr:colOff>
      <xdr:row>35</xdr:row>
      <xdr:rowOff>12281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1866"/>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321063</xdr:rowOff>
    </xdr:from>
    <xdr:to>
      <xdr:col>18</xdr:col>
      <xdr:colOff>177800</xdr:colOff>
      <xdr:row>35</xdr:row>
      <xdr:rowOff>12281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88513"/>
          <a:ext cx="698500" cy="34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112166</xdr:rowOff>
    </xdr:from>
    <xdr:to>
      <xdr:col>29</xdr:col>
      <xdr:colOff>177800</xdr:colOff>
      <xdr:row>35</xdr:row>
      <xdr:rowOff>213766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2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300143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16764</xdr:rowOff>
    </xdr:from>
    <xdr:to>
      <xdr:col>26</xdr:col>
      <xdr:colOff>101600</xdr:colOff>
      <xdr:row>35</xdr:row>
      <xdr:rowOff>118364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27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128541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95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283616</xdr:rowOff>
    </xdr:from>
    <xdr:to>
      <xdr:col>22</xdr:col>
      <xdr:colOff>165100</xdr:colOff>
      <xdr:row>35</xdr:row>
      <xdr:rowOff>42316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52493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304381</xdr:rowOff>
    </xdr:from>
    <xdr:to>
      <xdr:col>19</xdr:col>
      <xdr:colOff>38100</xdr:colOff>
      <xdr:row>35</xdr:row>
      <xdr:rowOff>63081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7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73258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4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270263</xdr:rowOff>
    </xdr:from>
    <xdr:to>
      <xdr:col>15</xdr:col>
      <xdr:colOff>101600</xdr:colOff>
      <xdr:row>35</xdr:row>
      <xdr:rowOff>28963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37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39139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0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64097</xdr:rowOff>
    </xdr:from>
    <xdr:to>
      <xdr:col>24</xdr:col>
      <xdr:colOff>63500</xdr:colOff>
      <xdr:row>38</xdr:row>
      <xdr:rowOff>64453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79197"/>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64453</xdr:rowOff>
    </xdr:from>
    <xdr:to>
      <xdr:col>19</xdr:col>
      <xdr:colOff>177800</xdr:colOff>
      <xdr:row>38</xdr:row>
      <xdr:rowOff>77000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9553"/>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77000</xdr:rowOff>
    </xdr:from>
    <xdr:to>
      <xdr:col>15</xdr:col>
      <xdr:colOff>50800</xdr:colOff>
      <xdr:row>38</xdr:row>
      <xdr:rowOff>120904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2100"/>
          <a:ext cx="88900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120904</xdr:rowOff>
    </xdr:from>
    <xdr:to>
      <xdr:col>10</xdr:col>
      <xdr:colOff>114300</xdr:colOff>
      <xdr:row>38</xdr:row>
      <xdr:rowOff>139649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6004"/>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13297</xdr:rowOff>
    </xdr:from>
    <xdr:to>
      <xdr:col>24</xdr:col>
      <xdr:colOff>114300</xdr:colOff>
      <xdr:row>38</xdr:row>
      <xdr:rowOff>114897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163174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13653</xdr:rowOff>
    </xdr:from>
    <xdr:to>
      <xdr:col>20</xdr:col>
      <xdr:colOff>38100</xdr:colOff>
      <xdr:row>38</xdr:row>
      <xdr:rowOff>115253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106380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26200</xdr:rowOff>
    </xdr:from>
    <xdr:to>
      <xdr:col>15</xdr:col>
      <xdr:colOff>101600</xdr:colOff>
      <xdr:row>38</xdr:row>
      <xdr:rowOff>127800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118927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70104</xdr:rowOff>
    </xdr:from>
    <xdr:to>
      <xdr:col>10</xdr:col>
      <xdr:colOff>165100</xdr:colOff>
      <xdr:row>39</xdr:row>
      <xdr:rowOff>254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162831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88849</xdr:rowOff>
    </xdr:from>
    <xdr:to>
      <xdr:col>6</xdr:col>
      <xdr:colOff>38100</xdr:colOff>
      <xdr:row>39</xdr:row>
      <xdr:rowOff>18999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10126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92005</xdr:rowOff>
    </xdr:from>
    <xdr:to>
      <xdr:col>24</xdr:col>
      <xdr:colOff>63500</xdr:colOff>
      <xdr:row>58</xdr:row>
      <xdr:rowOff>99796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6105"/>
          <a:ext cx="8382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99796</xdr:rowOff>
    </xdr:from>
    <xdr:to>
      <xdr:col>19</xdr:col>
      <xdr:colOff>177800</xdr:colOff>
      <xdr:row>58</xdr:row>
      <xdr:rowOff>107763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3896"/>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107763</xdr:rowOff>
    </xdr:from>
    <xdr:to>
      <xdr:col>15</xdr:col>
      <xdr:colOff>50800</xdr:colOff>
      <xdr:row>58</xdr:row>
      <xdr:rowOff>115317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1863"/>
          <a:ext cx="889000" cy="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115317</xdr:rowOff>
    </xdr:from>
    <xdr:to>
      <xdr:col>10</xdr:col>
      <xdr:colOff>114300</xdr:colOff>
      <xdr:row>58</xdr:row>
      <xdr:rowOff>129258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9417"/>
          <a:ext cx="889000" cy="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41205</xdr:rowOff>
    </xdr:from>
    <xdr:to>
      <xdr:col>24</xdr:col>
      <xdr:colOff>114300</xdr:colOff>
      <xdr:row>58</xdr:row>
      <xdr:rowOff>142805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48996</xdr:rowOff>
    </xdr:from>
    <xdr:to>
      <xdr:col>20</xdr:col>
      <xdr:colOff>38100</xdr:colOff>
      <xdr:row>58</xdr:row>
      <xdr:rowOff>150596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141723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56963</xdr:rowOff>
    </xdr:from>
    <xdr:to>
      <xdr:col>15</xdr:col>
      <xdr:colOff>101600</xdr:colOff>
      <xdr:row>58</xdr:row>
      <xdr:rowOff>158563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9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64517</xdr:rowOff>
    </xdr:from>
    <xdr:to>
      <xdr:col>10</xdr:col>
      <xdr:colOff>165100</xdr:colOff>
      <xdr:row>58</xdr:row>
      <xdr:rowOff>166117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157244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78458</xdr:rowOff>
    </xdr:from>
    <xdr:to>
      <xdr:col>6</xdr:col>
      <xdr:colOff>38100</xdr:colOff>
      <xdr:row>59</xdr:row>
      <xdr:rowOff>8608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103192</xdr:rowOff>
    </xdr:from>
    <xdr:to>
      <xdr:col>24</xdr:col>
      <xdr:colOff>63500</xdr:colOff>
      <xdr:row>78</xdr:row>
      <xdr:rowOff>113274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76292"/>
          <a:ext cx="8382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96083</xdr:rowOff>
    </xdr:from>
    <xdr:to>
      <xdr:col>19</xdr:col>
      <xdr:colOff>177800</xdr:colOff>
      <xdr:row>78</xdr:row>
      <xdr:rowOff>113274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69183"/>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94506</xdr:rowOff>
    </xdr:from>
    <xdr:to>
      <xdr:col>15</xdr:col>
      <xdr:colOff>50800</xdr:colOff>
      <xdr:row>78</xdr:row>
      <xdr:rowOff>96083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67606"/>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94459</xdr:rowOff>
    </xdr:from>
    <xdr:to>
      <xdr:col>10</xdr:col>
      <xdr:colOff>114300</xdr:colOff>
      <xdr:row>78</xdr:row>
      <xdr:rowOff>94506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7559"/>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52392</xdr:rowOff>
    </xdr:from>
    <xdr:to>
      <xdr:col>24</xdr:col>
      <xdr:colOff>114300</xdr:colOff>
      <xdr:row>78</xdr:row>
      <xdr:rowOff>153992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138769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62474</xdr:rowOff>
    </xdr:from>
    <xdr:to>
      <xdr:col>20</xdr:col>
      <xdr:colOff>38100</xdr:colOff>
      <xdr:row>78</xdr:row>
      <xdr:rowOff>164074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155201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45283</xdr:rowOff>
    </xdr:from>
    <xdr:to>
      <xdr:col>15</xdr:col>
      <xdr:colOff>101600</xdr:colOff>
      <xdr:row>78</xdr:row>
      <xdr:rowOff>146883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138010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43706</xdr:rowOff>
    </xdr:from>
    <xdr:to>
      <xdr:col>10</xdr:col>
      <xdr:colOff>165100</xdr:colOff>
      <xdr:row>78</xdr:row>
      <xdr:rowOff>145306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136433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43659</xdr:rowOff>
    </xdr:from>
    <xdr:to>
      <xdr:col>6</xdr:col>
      <xdr:colOff>38100</xdr:colOff>
      <xdr:row>78</xdr:row>
      <xdr:rowOff>145259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136386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29428</xdr:rowOff>
    </xdr:from>
    <xdr:to>
      <xdr:col>24</xdr:col>
      <xdr:colOff>63500</xdr:colOff>
      <xdr:row>97</xdr:row>
      <xdr:rowOff>63108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8628"/>
          <a:ext cx="838200" cy="20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63108</xdr:rowOff>
    </xdr:from>
    <xdr:to>
      <xdr:col>19</xdr:col>
      <xdr:colOff>177800</xdr:colOff>
      <xdr:row>97</xdr:row>
      <xdr:rowOff>86251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93758"/>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86251</xdr:rowOff>
    </xdr:from>
    <xdr:to>
      <xdr:col>15</xdr:col>
      <xdr:colOff>50800</xdr:colOff>
      <xdr:row>97</xdr:row>
      <xdr:rowOff>94752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16901"/>
          <a:ext cx="889000" cy="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94752</xdr:rowOff>
    </xdr:from>
    <xdr:to>
      <xdr:col>10</xdr:col>
      <xdr:colOff>114300</xdr:colOff>
      <xdr:row>97</xdr:row>
      <xdr:rowOff>109068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25402"/>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150078</xdr:rowOff>
    </xdr:from>
    <xdr:to>
      <xdr:col>24</xdr:col>
      <xdr:colOff>114300</xdr:colOff>
      <xdr:row>96</xdr:row>
      <xdr:rowOff>80228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128505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12308</xdr:rowOff>
    </xdr:from>
    <xdr:to>
      <xdr:col>20</xdr:col>
      <xdr:colOff>38100</xdr:colOff>
      <xdr:row>97</xdr:row>
      <xdr:rowOff>113908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105035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35451</xdr:rowOff>
    </xdr:from>
    <xdr:to>
      <xdr:col>15</xdr:col>
      <xdr:colOff>101600</xdr:colOff>
      <xdr:row>97</xdr:row>
      <xdr:rowOff>137051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128178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43952</xdr:rowOff>
    </xdr:from>
    <xdr:to>
      <xdr:col>10</xdr:col>
      <xdr:colOff>165100</xdr:colOff>
      <xdr:row>97</xdr:row>
      <xdr:rowOff>145552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136679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58268</xdr:rowOff>
    </xdr:from>
    <xdr:to>
      <xdr:col>6</xdr:col>
      <xdr:colOff>38100</xdr:colOff>
      <xdr:row>97</xdr:row>
      <xdr:rowOff>159868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150995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147907</xdr:rowOff>
    </xdr:from>
    <xdr:to>
      <xdr:col>55</xdr:col>
      <xdr:colOff>0</xdr:colOff>
      <xdr:row>37</xdr:row>
      <xdr:rowOff>8644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0107"/>
          <a:ext cx="8382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8644</xdr:rowOff>
    </xdr:from>
    <xdr:to>
      <xdr:col>50</xdr:col>
      <xdr:colOff>114300</xdr:colOff>
      <xdr:row>37</xdr:row>
      <xdr:rowOff>35687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52294"/>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11554</xdr:rowOff>
    </xdr:from>
    <xdr:to>
      <xdr:col>45</xdr:col>
      <xdr:colOff>177800</xdr:colOff>
      <xdr:row>37</xdr:row>
      <xdr:rowOff>35687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55204"/>
          <a:ext cx="8890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624</xdr:rowOff>
    </xdr:from>
    <xdr:to>
      <xdr:col>41</xdr:col>
      <xdr:colOff>50800</xdr:colOff>
      <xdr:row>37</xdr:row>
      <xdr:rowOff>11554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01374"/>
          <a:ext cx="889000" cy="3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97107</xdr:rowOff>
    </xdr:from>
    <xdr:to>
      <xdr:col>55</xdr:col>
      <xdr:colOff>50800</xdr:colOff>
      <xdr:row>37</xdr:row>
      <xdr:rowOff>27257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119984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129294</xdr:rowOff>
    </xdr:from>
    <xdr:to>
      <xdr:col>50</xdr:col>
      <xdr:colOff>165100</xdr:colOff>
      <xdr:row>37</xdr:row>
      <xdr:rowOff>59444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75971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07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156337</xdr:rowOff>
    </xdr:from>
    <xdr:to>
      <xdr:col>46</xdr:col>
      <xdr:colOff>38100</xdr:colOff>
      <xdr:row>37</xdr:row>
      <xdr:rowOff>86487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77614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132204</xdr:rowOff>
    </xdr:from>
    <xdr:to>
      <xdr:col>41</xdr:col>
      <xdr:colOff>101600</xdr:colOff>
      <xdr:row>37</xdr:row>
      <xdr:rowOff>62354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78881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07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121274</xdr:rowOff>
    </xdr:from>
    <xdr:to>
      <xdr:col>36</xdr:col>
      <xdr:colOff>165100</xdr:colOff>
      <xdr:row>35</xdr:row>
      <xdr:rowOff>51424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67951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167973</xdr:rowOff>
    </xdr:from>
    <xdr:to>
      <xdr:col>55</xdr:col>
      <xdr:colOff>0</xdr:colOff>
      <xdr:row>57</xdr:row>
      <xdr:rowOff>159496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69173"/>
          <a:ext cx="838200" cy="16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142832</xdr:rowOff>
    </xdr:from>
    <xdr:to>
      <xdr:col>50</xdr:col>
      <xdr:colOff>114300</xdr:colOff>
      <xdr:row>57</xdr:row>
      <xdr:rowOff>159496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15482"/>
          <a:ext cx="889000" cy="1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142832</xdr:rowOff>
    </xdr:from>
    <xdr:to>
      <xdr:col>45</xdr:col>
      <xdr:colOff>177800</xdr:colOff>
      <xdr:row>58</xdr:row>
      <xdr:rowOff>26584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15482"/>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147010</xdr:rowOff>
    </xdr:from>
    <xdr:to>
      <xdr:col>41</xdr:col>
      <xdr:colOff>50800</xdr:colOff>
      <xdr:row>58</xdr:row>
      <xdr:rowOff>26584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19660"/>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117173</xdr:rowOff>
    </xdr:from>
    <xdr:to>
      <xdr:col>55</xdr:col>
      <xdr:colOff>50800</xdr:colOff>
      <xdr:row>57</xdr:row>
      <xdr:rowOff>47323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108696</xdr:rowOff>
    </xdr:from>
    <xdr:to>
      <xdr:col>50</xdr:col>
      <xdr:colOff>165100</xdr:colOff>
      <xdr:row>58</xdr:row>
      <xdr:rowOff>38846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29973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92032</xdr:rowOff>
    </xdr:from>
    <xdr:to>
      <xdr:col>46</xdr:col>
      <xdr:colOff>38100</xdr:colOff>
      <xdr:row>58</xdr:row>
      <xdr:rowOff>22182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147234</xdr:rowOff>
    </xdr:from>
    <xdr:to>
      <xdr:col>41</xdr:col>
      <xdr:colOff>101600</xdr:colOff>
      <xdr:row>58</xdr:row>
      <xdr:rowOff>77384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68511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1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96210</xdr:rowOff>
    </xdr:from>
    <xdr:to>
      <xdr:col>36</xdr:col>
      <xdr:colOff>165100</xdr:colOff>
      <xdr:row>58</xdr:row>
      <xdr:rowOff>26360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17487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6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97954</xdr:rowOff>
    </xdr:from>
    <xdr:to>
      <xdr:col>55</xdr:col>
      <xdr:colOff>0</xdr:colOff>
      <xdr:row>79</xdr:row>
      <xdr:rowOff>69400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9604"/>
          <a:ext cx="838200" cy="31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63609</xdr:rowOff>
    </xdr:from>
    <xdr:to>
      <xdr:col>50</xdr:col>
      <xdr:colOff>114300</xdr:colOff>
      <xdr:row>79</xdr:row>
      <xdr:rowOff>69400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0815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63609</xdr:rowOff>
    </xdr:from>
    <xdr:to>
      <xdr:col>45</xdr:col>
      <xdr:colOff>177800</xdr:colOff>
      <xdr:row>79</xdr:row>
      <xdr:rowOff>89615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08159"/>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67822</xdr:rowOff>
    </xdr:from>
    <xdr:to>
      <xdr:col>41</xdr:col>
      <xdr:colOff>50800</xdr:colOff>
      <xdr:row>79</xdr:row>
      <xdr:rowOff>89615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12372"/>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47154</xdr:rowOff>
    </xdr:from>
    <xdr:to>
      <xdr:col>55</xdr:col>
      <xdr:colOff>50800</xdr:colOff>
      <xdr:row>77</xdr:row>
      <xdr:rowOff>148754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70031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0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18600</xdr:rowOff>
    </xdr:from>
    <xdr:to>
      <xdr:col>50</xdr:col>
      <xdr:colOff>165100</xdr:colOff>
      <xdr:row>79</xdr:row>
      <xdr:rowOff>120200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111327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12809</xdr:rowOff>
    </xdr:from>
    <xdr:to>
      <xdr:col>46</xdr:col>
      <xdr:colOff>38100</xdr:colOff>
      <xdr:row>79</xdr:row>
      <xdr:rowOff>114409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105536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38815</xdr:rowOff>
    </xdr:from>
    <xdr:to>
      <xdr:col>41</xdr:col>
      <xdr:colOff>101600</xdr:colOff>
      <xdr:row>79</xdr:row>
      <xdr:rowOff>140415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131542</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7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17022</xdr:rowOff>
    </xdr:from>
    <xdr:to>
      <xdr:col>36</xdr:col>
      <xdr:colOff>165100</xdr:colOff>
      <xdr:row>79</xdr:row>
      <xdr:rowOff>118622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5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1665</xdr:rowOff>
    </xdr:from>
    <xdr:to>
      <xdr:col>55</xdr:col>
      <xdr:colOff>0</xdr:colOff>
      <xdr:row>97</xdr:row>
      <xdr:rowOff>60438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32315"/>
          <a:ext cx="8382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29744</xdr:rowOff>
    </xdr:from>
    <xdr:to>
      <xdr:col>50</xdr:col>
      <xdr:colOff>114300</xdr:colOff>
      <xdr:row>97</xdr:row>
      <xdr:rowOff>60438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60394"/>
          <a:ext cx="889000" cy="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29744</xdr:rowOff>
    </xdr:from>
    <xdr:to>
      <xdr:col>45</xdr:col>
      <xdr:colOff>177800</xdr:colOff>
      <xdr:row>97</xdr:row>
      <xdr:rowOff>70675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60394"/>
          <a:ext cx="8890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64559</xdr:rowOff>
    </xdr:from>
    <xdr:to>
      <xdr:col>41</xdr:col>
      <xdr:colOff>50800</xdr:colOff>
      <xdr:row>97</xdr:row>
      <xdr:rowOff>70675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95209"/>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122315</xdr:rowOff>
    </xdr:from>
    <xdr:to>
      <xdr:col>55</xdr:col>
      <xdr:colOff>50800</xdr:colOff>
      <xdr:row>97</xdr:row>
      <xdr:rowOff>52465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100742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9638</xdr:rowOff>
    </xdr:from>
    <xdr:to>
      <xdr:col>50</xdr:col>
      <xdr:colOff>165100</xdr:colOff>
      <xdr:row>97</xdr:row>
      <xdr:rowOff>111238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102365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3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150394</xdr:rowOff>
    </xdr:from>
    <xdr:to>
      <xdr:col>46</xdr:col>
      <xdr:colOff>38100</xdr:colOff>
      <xdr:row>97</xdr:row>
      <xdr:rowOff>80544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71671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19875</xdr:rowOff>
    </xdr:from>
    <xdr:to>
      <xdr:col>41</xdr:col>
      <xdr:colOff>101600</xdr:colOff>
      <xdr:row>97</xdr:row>
      <xdr:rowOff>121475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112602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13759</xdr:rowOff>
    </xdr:from>
    <xdr:to>
      <xdr:col>36</xdr:col>
      <xdr:colOff>165100</xdr:colOff>
      <xdr:row>97</xdr:row>
      <xdr:rowOff>115359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106486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3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15292</xdr:rowOff>
    </xdr:from>
    <xdr:to>
      <xdr:col>85</xdr:col>
      <xdr:colOff>127000</xdr:colOff>
      <xdr:row>39</xdr:row>
      <xdr:rowOff>24379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01842"/>
          <a:ext cx="8382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24379</xdr:rowOff>
    </xdr:from>
    <xdr:to>
      <xdr:col>81</xdr:col>
      <xdr:colOff>50800</xdr:colOff>
      <xdr:row>39</xdr:row>
      <xdr:rowOff>36095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10929"/>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35359</xdr:rowOff>
    </xdr:from>
    <xdr:to>
      <xdr:col>76</xdr:col>
      <xdr:colOff>114300</xdr:colOff>
      <xdr:row>39</xdr:row>
      <xdr:rowOff>36095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1909"/>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35359</xdr:rowOff>
    </xdr:from>
    <xdr:to>
      <xdr:col>71</xdr:col>
      <xdr:colOff>177800</xdr:colOff>
      <xdr:row>39</xdr:row>
      <xdr:rowOff>35935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1909"/>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135942</xdr:rowOff>
    </xdr:from>
    <xdr:to>
      <xdr:col>85</xdr:col>
      <xdr:colOff>177800</xdr:colOff>
      <xdr:row>39</xdr:row>
      <xdr:rowOff>66092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145029</xdr:rowOff>
    </xdr:from>
    <xdr:to>
      <xdr:col>81</xdr:col>
      <xdr:colOff>101600</xdr:colOff>
      <xdr:row>39</xdr:row>
      <xdr:rowOff>75179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66306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156745</xdr:rowOff>
    </xdr:from>
    <xdr:to>
      <xdr:col>76</xdr:col>
      <xdr:colOff>165100</xdr:colOff>
      <xdr:row>39</xdr:row>
      <xdr:rowOff>86895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78022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156009</xdr:rowOff>
    </xdr:from>
    <xdr:to>
      <xdr:col>72</xdr:col>
      <xdr:colOff>38100</xdr:colOff>
      <xdr:row>39</xdr:row>
      <xdr:rowOff>86159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77286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156585</xdr:rowOff>
    </xdr:from>
    <xdr:to>
      <xdr:col>67</xdr:col>
      <xdr:colOff>101600</xdr:colOff>
      <xdr:row>39</xdr:row>
      <xdr:rowOff>86735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77862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102127</xdr:rowOff>
    </xdr:from>
    <xdr:to>
      <xdr:col>85</xdr:col>
      <xdr:colOff>127000</xdr:colOff>
      <xdr:row>76</xdr:row>
      <xdr:rowOff>138128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32327"/>
          <a:ext cx="838200" cy="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93286</xdr:rowOff>
    </xdr:from>
    <xdr:to>
      <xdr:col>81</xdr:col>
      <xdr:colOff>50800</xdr:colOff>
      <xdr:row>76</xdr:row>
      <xdr:rowOff>102127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23486"/>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81480</xdr:rowOff>
    </xdr:from>
    <xdr:to>
      <xdr:col>76</xdr:col>
      <xdr:colOff>114300</xdr:colOff>
      <xdr:row>76</xdr:row>
      <xdr:rowOff>93286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11680"/>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81480</xdr:rowOff>
    </xdr:from>
    <xdr:to>
      <xdr:col>71</xdr:col>
      <xdr:colOff>177800</xdr:colOff>
      <xdr:row>76</xdr:row>
      <xdr:rowOff>94419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1168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87328</xdr:rowOff>
    </xdr:from>
    <xdr:to>
      <xdr:col>85</xdr:col>
      <xdr:colOff>177800</xdr:colOff>
      <xdr:row>77</xdr:row>
      <xdr:rowOff>17478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65755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51327</xdr:rowOff>
    </xdr:from>
    <xdr:to>
      <xdr:col>81</xdr:col>
      <xdr:colOff>101600</xdr:colOff>
      <xdr:row>76</xdr:row>
      <xdr:rowOff>152927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8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144054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42486</xdr:rowOff>
    </xdr:from>
    <xdr:to>
      <xdr:col>76</xdr:col>
      <xdr:colOff>165100</xdr:colOff>
      <xdr:row>76</xdr:row>
      <xdr:rowOff>144086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135213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30680</xdr:rowOff>
    </xdr:from>
    <xdr:to>
      <xdr:col>72</xdr:col>
      <xdr:colOff>38100</xdr:colOff>
      <xdr:row>76</xdr:row>
      <xdr:rowOff>132280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123407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43619</xdr:rowOff>
    </xdr:from>
    <xdr:to>
      <xdr:col>67</xdr:col>
      <xdr:colOff>101600</xdr:colOff>
      <xdr:row>76</xdr:row>
      <xdr:rowOff>145219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7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136346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55972</xdr:rowOff>
    </xdr:from>
    <xdr:to>
      <xdr:col>85</xdr:col>
      <xdr:colOff>127000</xdr:colOff>
      <xdr:row>97</xdr:row>
      <xdr:rowOff>77110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86622"/>
          <a:ext cx="8382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55972</xdr:rowOff>
    </xdr:from>
    <xdr:to>
      <xdr:col>81</xdr:col>
      <xdr:colOff>50800</xdr:colOff>
      <xdr:row>98</xdr:row>
      <xdr:rowOff>26801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86622"/>
          <a:ext cx="889000" cy="1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106804</xdr:rowOff>
    </xdr:from>
    <xdr:to>
      <xdr:col>76</xdr:col>
      <xdr:colOff>114300</xdr:colOff>
      <xdr:row>98</xdr:row>
      <xdr:rowOff>26801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37454"/>
          <a:ext cx="889000" cy="9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106804</xdr:rowOff>
    </xdr:from>
    <xdr:to>
      <xdr:col>71</xdr:col>
      <xdr:colOff>177800</xdr:colOff>
      <xdr:row>98</xdr:row>
      <xdr:rowOff>67219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37454"/>
          <a:ext cx="889000" cy="1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26310</xdr:rowOff>
    </xdr:from>
    <xdr:to>
      <xdr:col>85</xdr:col>
      <xdr:colOff>177800</xdr:colOff>
      <xdr:row>97</xdr:row>
      <xdr:rowOff>127910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4737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5172</xdr:rowOff>
    </xdr:from>
    <xdr:to>
      <xdr:col>81</xdr:col>
      <xdr:colOff>101600</xdr:colOff>
      <xdr:row>97</xdr:row>
      <xdr:rowOff>106772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97899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2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147451</xdr:rowOff>
    </xdr:from>
    <xdr:to>
      <xdr:col>76</xdr:col>
      <xdr:colOff>165100</xdr:colOff>
      <xdr:row>98</xdr:row>
      <xdr:rowOff>77601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68728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56004</xdr:rowOff>
    </xdr:from>
    <xdr:to>
      <xdr:col>72</xdr:col>
      <xdr:colOff>38100</xdr:colOff>
      <xdr:row>97</xdr:row>
      <xdr:rowOff>157604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8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148731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16419</xdr:rowOff>
    </xdr:from>
    <xdr:to>
      <xdr:col>67</xdr:col>
      <xdr:colOff>101600</xdr:colOff>
      <xdr:row>98</xdr:row>
      <xdr:rowOff>118019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109146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11455</xdr:rowOff>
    </xdr:from>
    <xdr:to>
      <xdr:col>116</xdr:col>
      <xdr:colOff>63500</xdr:colOff>
      <xdr:row>39</xdr:row>
      <xdr:rowOff>11782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9800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11782</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98332"/>
          <a:ext cx="889000" cy="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132105</xdr:rowOff>
    </xdr:from>
    <xdr:to>
      <xdr:col>116</xdr:col>
      <xdr:colOff>114300</xdr:colOff>
      <xdr:row>39</xdr:row>
      <xdr:rowOff>62255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91483</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132432</xdr:rowOff>
    </xdr:from>
    <xdr:to>
      <xdr:col>112</xdr:col>
      <xdr:colOff>38100</xdr:colOff>
      <xdr:row>39</xdr:row>
      <xdr:rowOff>62582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79109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13570</xdr:rowOff>
    </xdr:from>
    <xdr:to>
      <xdr:col>116</xdr:col>
      <xdr:colOff>63500</xdr:colOff>
      <xdr:row>58</xdr:row>
      <xdr:rowOff>15799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57670"/>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7512</xdr:rowOff>
    </xdr:from>
    <xdr:to>
      <xdr:col>111</xdr:col>
      <xdr:colOff>177800</xdr:colOff>
      <xdr:row>58</xdr:row>
      <xdr:rowOff>15799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51612"/>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7512</xdr:rowOff>
    </xdr:from>
    <xdr:to>
      <xdr:col>107</xdr:col>
      <xdr:colOff>50800</xdr:colOff>
      <xdr:row>58</xdr:row>
      <xdr:rowOff>9684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5161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6026</xdr:rowOff>
    </xdr:from>
    <xdr:to>
      <xdr:col>102</xdr:col>
      <xdr:colOff>114300</xdr:colOff>
      <xdr:row>58</xdr:row>
      <xdr:rowOff>9684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5012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134220</xdr:rowOff>
    </xdr:from>
    <xdr:to>
      <xdr:col>116</xdr:col>
      <xdr:colOff>114300</xdr:colOff>
      <xdr:row>58</xdr:row>
      <xdr:rowOff>64370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49147</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136449</xdr:rowOff>
    </xdr:from>
    <xdr:to>
      <xdr:col>112</xdr:col>
      <xdr:colOff>38100</xdr:colOff>
      <xdr:row>58</xdr:row>
      <xdr:rowOff>66599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57726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01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128162</xdr:rowOff>
    </xdr:from>
    <xdr:to>
      <xdr:col>107</xdr:col>
      <xdr:colOff>101600</xdr:colOff>
      <xdr:row>58</xdr:row>
      <xdr:rowOff>58312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49439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93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130334</xdr:rowOff>
    </xdr:from>
    <xdr:to>
      <xdr:col>102</xdr:col>
      <xdr:colOff>165100</xdr:colOff>
      <xdr:row>58</xdr:row>
      <xdr:rowOff>60484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51611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9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126676</xdr:rowOff>
    </xdr:from>
    <xdr:to>
      <xdr:col>98</xdr:col>
      <xdr:colOff>38100</xdr:colOff>
      <xdr:row>58</xdr:row>
      <xdr:rowOff>56826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47953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139700</xdr:rowOff>
    </xdr:from>
    <xdr:to>
      <xdr:col>116</xdr:col>
      <xdr:colOff>63500</xdr:colOff>
      <xdr:row>75</xdr:row>
      <xdr:rowOff>145804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98450"/>
          <a:ext cx="8382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72058</xdr:rowOff>
    </xdr:from>
    <xdr:to>
      <xdr:col>111</xdr:col>
      <xdr:colOff>177800</xdr:colOff>
      <xdr:row>75</xdr:row>
      <xdr:rowOff>145804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587908"/>
          <a:ext cx="889000" cy="4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72058</xdr:rowOff>
    </xdr:from>
    <xdr:to>
      <xdr:col>107</xdr:col>
      <xdr:colOff>50800</xdr:colOff>
      <xdr:row>74</xdr:row>
      <xdr:rowOff>31207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87908"/>
          <a:ext cx="889000" cy="1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300</xdr:rowOff>
    </xdr:from>
    <xdr:to>
      <xdr:col>102</xdr:col>
      <xdr:colOff>114300</xdr:colOff>
      <xdr:row>74</xdr:row>
      <xdr:rowOff>31207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687600"/>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88900</xdr:rowOff>
    </xdr:from>
    <xdr:to>
      <xdr:col>116</xdr:col>
      <xdr:colOff>114300</xdr:colOff>
      <xdr:row>76</xdr:row>
      <xdr:rowOff>19050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67327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95004</xdr:rowOff>
    </xdr:from>
    <xdr:to>
      <xdr:col>112</xdr:col>
      <xdr:colOff>38100</xdr:colOff>
      <xdr:row>76</xdr:row>
      <xdr:rowOff>25154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21258</xdr:rowOff>
    </xdr:from>
    <xdr:to>
      <xdr:col>107</xdr:col>
      <xdr:colOff>101600</xdr:colOff>
      <xdr:row>73</xdr:row>
      <xdr:rowOff>122858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139385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1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151857</xdr:rowOff>
    </xdr:from>
    <xdr:to>
      <xdr:col>102</xdr:col>
      <xdr:colOff>165100</xdr:colOff>
      <xdr:row>74</xdr:row>
      <xdr:rowOff>82007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6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98534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4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120950</xdr:rowOff>
    </xdr:from>
    <xdr:to>
      <xdr:col>98</xdr:col>
      <xdr:colOff>38100</xdr:colOff>
      <xdr:row>74</xdr:row>
      <xdr:rowOff>51100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67627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５６５，４９６</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人件費は、住民一人当たり７１，９５３円となっており、類似団体と比較して一人あたりのコストが非常に低い水準にある。これは職員数が少ないことによるものである。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補助費等は、住民一人当たり１０７，８４６円となっており、一人当たりの額が増となっているが、これは事業所等設置奨励金等の補助費の増が一因である。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扶助費は、住民一人当たり８３，６３０円となっており、類似団体、全国平均と比較して低い水準にある。扶助費の増加は財政状況にも大きく影響するので、今後も抑制に努める。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普通建設事業費費は、住民一人当たり６８，８１６円となっており、類似団体と比較して一人あたりのコストが低い状況となっている。これは財政状況を考慮し、事業を絞って実施しているためである。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15,683
15,607
57.37
8,989,306
8,868,673
78,856
4,541,432
5,239,349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19914</xdr:rowOff>
    </xdr:from>
    <xdr:to>
      <xdr:col>24</xdr:col>
      <xdr:colOff>63500</xdr:colOff>
      <xdr:row>34</xdr:row>
      <xdr:rowOff>84379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9214"/>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62433</xdr:rowOff>
    </xdr:from>
    <xdr:to>
      <xdr:col>19</xdr:col>
      <xdr:colOff>177800</xdr:colOff>
      <xdr:row>34</xdr:row>
      <xdr:rowOff>84379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173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62433</xdr:rowOff>
    </xdr:from>
    <xdr:to>
      <xdr:col>15</xdr:col>
      <xdr:colOff>50800</xdr:colOff>
      <xdr:row>34</xdr:row>
      <xdr:rowOff>113640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1733"/>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112268</xdr:rowOff>
    </xdr:from>
    <xdr:to>
      <xdr:col>10</xdr:col>
      <xdr:colOff>114300</xdr:colOff>
      <xdr:row>34</xdr:row>
      <xdr:rowOff>113640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0118"/>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140564</xdr:rowOff>
    </xdr:from>
    <xdr:to>
      <xdr:col>24</xdr:col>
      <xdr:colOff>114300</xdr:colOff>
      <xdr:row>34</xdr:row>
      <xdr:rowOff>70714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118991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33579</xdr:rowOff>
    </xdr:from>
    <xdr:to>
      <xdr:col>20</xdr:col>
      <xdr:colOff>38100</xdr:colOff>
      <xdr:row>34</xdr:row>
      <xdr:rowOff>135179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126306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5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11633</xdr:rowOff>
    </xdr:from>
    <xdr:to>
      <xdr:col>15</xdr:col>
      <xdr:colOff>101600</xdr:colOff>
      <xdr:row>34</xdr:row>
      <xdr:rowOff>113233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104360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62840</xdr:rowOff>
    </xdr:from>
    <xdr:to>
      <xdr:col>10</xdr:col>
      <xdr:colOff>165100</xdr:colOff>
      <xdr:row>34</xdr:row>
      <xdr:rowOff>164440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155567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61468</xdr:rowOff>
    </xdr:from>
    <xdr:to>
      <xdr:col>6</xdr:col>
      <xdr:colOff>38100</xdr:colOff>
      <xdr:row>33</xdr:row>
      <xdr:rowOff>163068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3024</xdr:rowOff>
    </xdr:from>
    <xdr:to>
      <xdr:col>24</xdr:col>
      <xdr:colOff>63500</xdr:colOff>
      <xdr:row>57</xdr:row>
      <xdr:rowOff>24341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75674"/>
          <a:ext cx="8382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24341</xdr:rowOff>
    </xdr:from>
    <xdr:to>
      <xdr:col>19</xdr:col>
      <xdr:colOff>177800</xdr:colOff>
      <xdr:row>57</xdr:row>
      <xdr:rowOff>59534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96991"/>
          <a:ext cx="889000" cy="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26166</xdr:rowOff>
    </xdr:from>
    <xdr:to>
      <xdr:col>15</xdr:col>
      <xdr:colOff>50800</xdr:colOff>
      <xdr:row>57</xdr:row>
      <xdr:rowOff>59534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98816"/>
          <a:ext cx="889000" cy="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97055</xdr:rowOff>
    </xdr:from>
    <xdr:to>
      <xdr:col>10</xdr:col>
      <xdr:colOff>114300</xdr:colOff>
      <xdr:row>57</xdr:row>
      <xdr:rowOff>26166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26805"/>
          <a:ext cx="889000" cy="27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123674</xdr:rowOff>
    </xdr:from>
    <xdr:to>
      <xdr:col>24</xdr:col>
      <xdr:colOff>114300</xdr:colOff>
      <xdr:row>57</xdr:row>
      <xdr:rowOff>53824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102101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144991</xdr:rowOff>
    </xdr:from>
    <xdr:to>
      <xdr:col>20</xdr:col>
      <xdr:colOff>38100</xdr:colOff>
      <xdr:row>57</xdr:row>
      <xdr:rowOff>75141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66268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8734</xdr:rowOff>
    </xdr:from>
    <xdr:to>
      <xdr:col>15</xdr:col>
      <xdr:colOff>101600</xdr:colOff>
      <xdr:row>57</xdr:row>
      <xdr:rowOff>110334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8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101461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146816</xdr:rowOff>
    </xdr:from>
    <xdr:to>
      <xdr:col>10</xdr:col>
      <xdr:colOff>165100</xdr:colOff>
      <xdr:row>57</xdr:row>
      <xdr:rowOff>76966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68093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46255</xdr:rowOff>
    </xdr:from>
    <xdr:to>
      <xdr:col>6</xdr:col>
      <xdr:colOff>38100</xdr:colOff>
      <xdr:row>55</xdr:row>
      <xdr:rowOff>147855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138982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6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50017</xdr:rowOff>
    </xdr:from>
    <xdr:to>
      <xdr:col>24</xdr:col>
      <xdr:colOff>63500</xdr:colOff>
      <xdr:row>77</xdr:row>
      <xdr:rowOff>126003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1667"/>
          <a:ext cx="838200" cy="7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126003</xdr:rowOff>
    </xdr:from>
    <xdr:to>
      <xdr:col>19</xdr:col>
      <xdr:colOff>177800</xdr:colOff>
      <xdr:row>77</xdr:row>
      <xdr:rowOff>166278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27653"/>
          <a:ext cx="889000" cy="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123507</xdr:rowOff>
    </xdr:from>
    <xdr:to>
      <xdr:col>15</xdr:col>
      <xdr:colOff>50800</xdr:colOff>
      <xdr:row>77</xdr:row>
      <xdr:rowOff>166278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515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123507</xdr:rowOff>
    </xdr:from>
    <xdr:to>
      <xdr:col>10</xdr:col>
      <xdr:colOff>114300</xdr:colOff>
      <xdr:row>78</xdr:row>
      <xdr:rowOff>65191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5157"/>
          <a:ext cx="8890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170667</xdr:rowOff>
    </xdr:from>
    <xdr:to>
      <xdr:col>24</xdr:col>
      <xdr:colOff>114300</xdr:colOff>
      <xdr:row>77</xdr:row>
      <xdr:rowOff>100817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149094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7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75203</xdr:rowOff>
    </xdr:from>
    <xdr:to>
      <xdr:col>20</xdr:col>
      <xdr:colOff>38100</xdr:colOff>
      <xdr:row>78</xdr:row>
      <xdr:rowOff>5353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6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115478</xdr:rowOff>
    </xdr:from>
    <xdr:to>
      <xdr:col>15</xdr:col>
      <xdr:colOff>101600</xdr:colOff>
      <xdr:row>78</xdr:row>
      <xdr:rowOff>45628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36755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72707</xdr:rowOff>
    </xdr:from>
    <xdr:to>
      <xdr:col>10</xdr:col>
      <xdr:colOff>165100</xdr:colOff>
      <xdr:row>78</xdr:row>
      <xdr:rowOff>2857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165434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14391</xdr:rowOff>
    </xdr:from>
    <xdr:to>
      <xdr:col>6</xdr:col>
      <xdr:colOff>38100</xdr:colOff>
      <xdr:row>78</xdr:row>
      <xdr:rowOff>115991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107118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141080</xdr:rowOff>
    </xdr:from>
    <xdr:to>
      <xdr:col>24</xdr:col>
      <xdr:colOff>63500</xdr:colOff>
      <xdr:row>98</xdr:row>
      <xdr:rowOff>144673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43180"/>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141080</xdr:rowOff>
    </xdr:from>
    <xdr:to>
      <xdr:col>19</xdr:col>
      <xdr:colOff>177800</xdr:colOff>
      <xdr:row>98</xdr:row>
      <xdr:rowOff>150420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43180"/>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150420</xdr:rowOff>
    </xdr:from>
    <xdr:to>
      <xdr:col>15</xdr:col>
      <xdr:colOff>50800</xdr:colOff>
      <xdr:row>98</xdr:row>
      <xdr:rowOff>155701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2520"/>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149352</xdr:rowOff>
    </xdr:from>
    <xdr:to>
      <xdr:col>10</xdr:col>
      <xdr:colOff>114300</xdr:colOff>
      <xdr:row>98</xdr:row>
      <xdr:rowOff>155701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51452"/>
          <a:ext cx="889000" cy="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93873</xdr:rowOff>
    </xdr:from>
    <xdr:to>
      <xdr:col>24</xdr:col>
      <xdr:colOff>114300</xdr:colOff>
      <xdr:row>99</xdr:row>
      <xdr:rowOff>24023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90280</xdr:rowOff>
    </xdr:from>
    <xdr:to>
      <xdr:col>20</xdr:col>
      <xdr:colOff>38100</xdr:colOff>
      <xdr:row>99</xdr:row>
      <xdr:rowOff>20430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36957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99620</xdr:rowOff>
    </xdr:from>
    <xdr:to>
      <xdr:col>15</xdr:col>
      <xdr:colOff>101600</xdr:colOff>
      <xdr:row>99</xdr:row>
      <xdr:rowOff>29770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20897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9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104901</xdr:rowOff>
    </xdr:from>
    <xdr:to>
      <xdr:col>10</xdr:col>
      <xdr:colOff>165100</xdr:colOff>
      <xdr:row>99</xdr:row>
      <xdr:rowOff>35051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26178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98552</xdr:rowOff>
    </xdr:from>
    <xdr:to>
      <xdr:col>6</xdr:col>
      <xdr:colOff>38100</xdr:colOff>
      <xdr:row>99</xdr:row>
      <xdr:rowOff>28702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45229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91237</xdr:rowOff>
    </xdr:from>
    <xdr:to>
      <xdr:col>55</xdr:col>
      <xdr:colOff>0</xdr:colOff>
      <xdr:row>58</xdr:row>
      <xdr:rowOff>156333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35337"/>
          <a:ext cx="8382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84183</xdr:rowOff>
    </xdr:from>
    <xdr:to>
      <xdr:col>50</xdr:col>
      <xdr:colOff>114300</xdr:colOff>
      <xdr:row>58</xdr:row>
      <xdr:rowOff>156333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28283"/>
          <a:ext cx="889000" cy="7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84183</xdr:rowOff>
    </xdr:from>
    <xdr:to>
      <xdr:col>45</xdr:col>
      <xdr:colOff>177800</xdr:colOff>
      <xdr:row>58</xdr:row>
      <xdr:rowOff>115218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8283"/>
          <a:ext cx="889000" cy="3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109372</xdr:rowOff>
    </xdr:from>
    <xdr:to>
      <xdr:col>41</xdr:col>
      <xdr:colOff>50800</xdr:colOff>
      <xdr:row>58</xdr:row>
      <xdr:rowOff>115218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53472"/>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40437</xdr:rowOff>
    </xdr:from>
    <xdr:to>
      <xdr:col>55</xdr:col>
      <xdr:colOff>50800</xdr:colOff>
      <xdr:row>58</xdr:row>
      <xdr:rowOff>142037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18864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105533</xdr:rowOff>
    </xdr:from>
    <xdr:to>
      <xdr:col>50</xdr:col>
      <xdr:colOff>165100</xdr:colOff>
      <xdr:row>59</xdr:row>
      <xdr:rowOff>35683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26810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33383</xdr:rowOff>
    </xdr:from>
    <xdr:to>
      <xdr:col>46</xdr:col>
      <xdr:colOff>38100</xdr:colOff>
      <xdr:row>58</xdr:row>
      <xdr:rowOff>134983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126110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64418</xdr:rowOff>
    </xdr:from>
    <xdr:to>
      <xdr:col>41</xdr:col>
      <xdr:colOff>101600</xdr:colOff>
      <xdr:row>58</xdr:row>
      <xdr:rowOff>166018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157145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58572</xdr:rowOff>
    </xdr:from>
    <xdr:to>
      <xdr:col>36</xdr:col>
      <xdr:colOff>165100</xdr:colOff>
      <xdr:row>58</xdr:row>
      <xdr:rowOff>160172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151299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64408</xdr:rowOff>
    </xdr:from>
    <xdr:to>
      <xdr:col>55</xdr:col>
      <xdr:colOff>0</xdr:colOff>
      <xdr:row>77</xdr:row>
      <xdr:rowOff>82435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66058"/>
          <a:ext cx="8382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82435</xdr:rowOff>
    </xdr:from>
    <xdr:to>
      <xdr:col>50</xdr:col>
      <xdr:colOff>114300</xdr:colOff>
      <xdr:row>77</xdr:row>
      <xdr:rowOff>134948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84085"/>
          <a:ext cx="8890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134948</xdr:rowOff>
    </xdr:from>
    <xdr:to>
      <xdr:col>45</xdr:col>
      <xdr:colOff>177800</xdr:colOff>
      <xdr:row>78</xdr:row>
      <xdr:rowOff>97230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36598"/>
          <a:ext cx="889000" cy="1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142622</xdr:rowOff>
    </xdr:from>
    <xdr:to>
      <xdr:col>41</xdr:col>
      <xdr:colOff>50800</xdr:colOff>
      <xdr:row>78</xdr:row>
      <xdr:rowOff>97230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44272"/>
          <a:ext cx="889000" cy="12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13608</xdr:rowOff>
    </xdr:from>
    <xdr:to>
      <xdr:col>55</xdr:col>
      <xdr:colOff>50800</xdr:colOff>
      <xdr:row>77</xdr:row>
      <xdr:rowOff>115208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36485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31635</xdr:rowOff>
    </xdr:from>
    <xdr:to>
      <xdr:col>50</xdr:col>
      <xdr:colOff>165100</xdr:colOff>
      <xdr:row>77</xdr:row>
      <xdr:rowOff>133235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149762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84148</xdr:rowOff>
    </xdr:from>
    <xdr:to>
      <xdr:col>46</xdr:col>
      <xdr:colOff>38100</xdr:colOff>
      <xdr:row>78</xdr:row>
      <xdr:rowOff>14298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5425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7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46430</xdr:rowOff>
    </xdr:from>
    <xdr:to>
      <xdr:col>41</xdr:col>
      <xdr:colOff>101600</xdr:colOff>
      <xdr:row>78</xdr:row>
      <xdr:rowOff>148030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139157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1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91822</xdr:rowOff>
    </xdr:from>
    <xdr:to>
      <xdr:col>36</xdr:col>
      <xdr:colOff>165100</xdr:colOff>
      <xdr:row>78</xdr:row>
      <xdr:rowOff>21972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13099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30559</xdr:rowOff>
    </xdr:from>
    <xdr:to>
      <xdr:col>55</xdr:col>
      <xdr:colOff>0</xdr:colOff>
      <xdr:row>97</xdr:row>
      <xdr:rowOff>119735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61209"/>
          <a:ext cx="838200" cy="8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119735</xdr:rowOff>
    </xdr:from>
    <xdr:to>
      <xdr:col>50</xdr:col>
      <xdr:colOff>114300</xdr:colOff>
      <xdr:row>98</xdr:row>
      <xdr:rowOff>20065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50385"/>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9506</xdr:rowOff>
    </xdr:from>
    <xdr:to>
      <xdr:col>45</xdr:col>
      <xdr:colOff>177800</xdr:colOff>
      <xdr:row>98</xdr:row>
      <xdr:rowOff>20065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1606"/>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9506</xdr:rowOff>
    </xdr:from>
    <xdr:to>
      <xdr:col>41</xdr:col>
      <xdr:colOff>50800</xdr:colOff>
      <xdr:row>98</xdr:row>
      <xdr:rowOff>17932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1606"/>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151209</xdr:rowOff>
    </xdr:from>
    <xdr:to>
      <xdr:col>55</xdr:col>
      <xdr:colOff>50800</xdr:colOff>
      <xdr:row>97</xdr:row>
      <xdr:rowOff>81359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129636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68935</xdr:rowOff>
    </xdr:from>
    <xdr:to>
      <xdr:col>50</xdr:col>
      <xdr:colOff>165100</xdr:colOff>
      <xdr:row>97</xdr:row>
      <xdr:rowOff>170535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161662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140715</xdr:rowOff>
    </xdr:from>
    <xdr:to>
      <xdr:col>46</xdr:col>
      <xdr:colOff>38100</xdr:colOff>
      <xdr:row>98</xdr:row>
      <xdr:rowOff>70865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61992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6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130156</xdr:rowOff>
    </xdr:from>
    <xdr:to>
      <xdr:col>41</xdr:col>
      <xdr:colOff>101600</xdr:colOff>
      <xdr:row>98</xdr:row>
      <xdr:rowOff>60306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51433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138582</xdr:rowOff>
    </xdr:from>
    <xdr:to>
      <xdr:col>36</xdr:col>
      <xdr:colOff>165100</xdr:colOff>
      <xdr:row>98</xdr:row>
      <xdr:rowOff>68732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59859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18673</xdr:rowOff>
    </xdr:from>
    <xdr:to>
      <xdr:col>85</xdr:col>
      <xdr:colOff>127000</xdr:colOff>
      <xdr:row>37</xdr:row>
      <xdr:rowOff>141235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62323"/>
          <a:ext cx="8382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18673</xdr:rowOff>
    </xdr:from>
    <xdr:to>
      <xdr:col>81</xdr:col>
      <xdr:colOff>50800</xdr:colOff>
      <xdr:row>38</xdr:row>
      <xdr:rowOff>26315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62323"/>
          <a:ext cx="889000" cy="1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3111</xdr:rowOff>
    </xdr:from>
    <xdr:to>
      <xdr:col>76</xdr:col>
      <xdr:colOff>114300</xdr:colOff>
      <xdr:row>38</xdr:row>
      <xdr:rowOff>26315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18211"/>
          <a:ext cx="889000" cy="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3111</xdr:rowOff>
    </xdr:from>
    <xdr:to>
      <xdr:col>71</xdr:col>
      <xdr:colOff>177800</xdr:colOff>
      <xdr:row>38</xdr:row>
      <xdr:rowOff>4287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18211"/>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90435</xdr:rowOff>
    </xdr:from>
    <xdr:to>
      <xdr:col>85</xdr:col>
      <xdr:colOff>177800</xdr:colOff>
      <xdr:row>38</xdr:row>
      <xdr:rowOff>20585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5362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139323</xdr:rowOff>
    </xdr:from>
    <xdr:to>
      <xdr:col>81</xdr:col>
      <xdr:colOff>101600</xdr:colOff>
      <xdr:row>37</xdr:row>
      <xdr:rowOff>69473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86000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146964</xdr:rowOff>
    </xdr:from>
    <xdr:to>
      <xdr:col>76</xdr:col>
      <xdr:colOff>165100</xdr:colOff>
      <xdr:row>38</xdr:row>
      <xdr:rowOff>77115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68242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123761</xdr:rowOff>
    </xdr:from>
    <xdr:to>
      <xdr:col>72</xdr:col>
      <xdr:colOff>38100</xdr:colOff>
      <xdr:row>38</xdr:row>
      <xdr:rowOff>53911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45038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124937</xdr:rowOff>
    </xdr:from>
    <xdr:to>
      <xdr:col>67</xdr:col>
      <xdr:colOff>101600</xdr:colOff>
      <xdr:row>38</xdr:row>
      <xdr:rowOff>55087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46214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140723</xdr:rowOff>
    </xdr:from>
    <xdr:to>
      <xdr:col>85</xdr:col>
      <xdr:colOff>127000</xdr:colOff>
      <xdr:row>59</xdr:row>
      <xdr:rowOff>21862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41923"/>
          <a:ext cx="838200" cy="39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109035</xdr:rowOff>
    </xdr:from>
    <xdr:to>
      <xdr:col>81</xdr:col>
      <xdr:colOff>50800</xdr:colOff>
      <xdr:row>59</xdr:row>
      <xdr:rowOff>21862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81685"/>
          <a:ext cx="889000" cy="25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109035</xdr:rowOff>
    </xdr:from>
    <xdr:to>
      <xdr:col>76</xdr:col>
      <xdr:colOff>114300</xdr:colOff>
      <xdr:row>58</xdr:row>
      <xdr:rowOff>117820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81685"/>
          <a:ext cx="889000" cy="18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76912</xdr:rowOff>
    </xdr:from>
    <xdr:to>
      <xdr:col>71</xdr:col>
      <xdr:colOff>177800</xdr:colOff>
      <xdr:row>58</xdr:row>
      <xdr:rowOff>117820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49562"/>
          <a:ext cx="889000" cy="2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89923</xdr:rowOff>
    </xdr:from>
    <xdr:to>
      <xdr:col>85</xdr:col>
      <xdr:colOff>177800</xdr:colOff>
      <xdr:row>57</xdr:row>
      <xdr:rowOff>20073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112800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142512</xdr:rowOff>
    </xdr:from>
    <xdr:to>
      <xdr:col>81</xdr:col>
      <xdr:colOff>101600</xdr:colOff>
      <xdr:row>59</xdr:row>
      <xdr:rowOff>72662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63789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58235</xdr:rowOff>
    </xdr:from>
    <xdr:to>
      <xdr:col>76</xdr:col>
      <xdr:colOff>165100</xdr:colOff>
      <xdr:row>57</xdr:row>
      <xdr:rowOff>159835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2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67020</xdr:rowOff>
    </xdr:from>
    <xdr:to>
      <xdr:col>72</xdr:col>
      <xdr:colOff>38100</xdr:colOff>
      <xdr:row>58</xdr:row>
      <xdr:rowOff>168620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1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159747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0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26112</xdr:rowOff>
    </xdr:from>
    <xdr:to>
      <xdr:col>67</xdr:col>
      <xdr:colOff>101600</xdr:colOff>
      <xdr:row>57</xdr:row>
      <xdr:rowOff>127712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118839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15292</xdr:rowOff>
    </xdr:from>
    <xdr:to>
      <xdr:col>85</xdr:col>
      <xdr:colOff>127000</xdr:colOff>
      <xdr:row>79</xdr:row>
      <xdr:rowOff>24378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9842"/>
          <a:ext cx="8382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24378</xdr:rowOff>
    </xdr:from>
    <xdr:to>
      <xdr:col>81</xdr:col>
      <xdr:colOff>50800</xdr:colOff>
      <xdr:row>79</xdr:row>
      <xdr:rowOff>36094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8928"/>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35359</xdr:rowOff>
    </xdr:from>
    <xdr:to>
      <xdr:col>76</xdr:col>
      <xdr:colOff>114300</xdr:colOff>
      <xdr:row>79</xdr:row>
      <xdr:rowOff>36094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9909"/>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35359</xdr:rowOff>
    </xdr:from>
    <xdr:to>
      <xdr:col>71</xdr:col>
      <xdr:colOff>177800</xdr:colOff>
      <xdr:row>79</xdr:row>
      <xdr:rowOff>35934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9909"/>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135942</xdr:rowOff>
    </xdr:from>
    <xdr:to>
      <xdr:col>85</xdr:col>
      <xdr:colOff>177800</xdr:colOff>
      <xdr:row>79</xdr:row>
      <xdr:rowOff>66092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145028</xdr:rowOff>
    </xdr:from>
    <xdr:to>
      <xdr:col>81</xdr:col>
      <xdr:colOff>101600</xdr:colOff>
      <xdr:row>79</xdr:row>
      <xdr:rowOff>75178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66305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156744</xdr:rowOff>
    </xdr:from>
    <xdr:to>
      <xdr:col>76</xdr:col>
      <xdr:colOff>165100</xdr:colOff>
      <xdr:row>79</xdr:row>
      <xdr:rowOff>86894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78021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156009</xdr:rowOff>
    </xdr:from>
    <xdr:to>
      <xdr:col>72</xdr:col>
      <xdr:colOff>38100</xdr:colOff>
      <xdr:row>79</xdr:row>
      <xdr:rowOff>86159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77286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156584</xdr:rowOff>
    </xdr:from>
    <xdr:to>
      <xdr:col>67</xdr:col>
      <xdr:colOff>101600</xdr:colOff>
      <xdr:row>79</xdr:row>
      <xdr:rowOff>86734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77861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102127</xdr:rowOff>
    </xdr:from>
    <xdr:to>
      <xdr:col>85</xdr:col>
      <xdr:colOff>127000</xdr:colOff>
      <xdr:row>96</xdr:row>
      <xdr:rowOff>138128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61327"/>
          <a:ext cx="838200" cy="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93286</xdr:rowOff>
    </xdr:from>
    <xdr:to>
      <xdr:col>81</xdr:col>
      <xdr:colOff>50800</xdr:colOff>
      <xdr:row>96</xdr:row>
      <xdr:rowOff>102127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52486"/>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81480</xdr:rowOff>
    </xdr:from>
    <xdr:to>
      <xdr:col>76</xdr:col>
      <xdr:colOff>114300</xdr:colOff>
      <xdr:row>96</xdr:row>
      <xdr:rowOff>93286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40680"/>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81480</xdr:rowOff>
    </xdr:from>
    <xdr:to>
      <xdr:col>71</xdr:col>
      <xdr:colOff>177800</xdr:colOff>
      <xdr:row>96</xdr:row>
      <xdr:rowOff>94419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40680"/>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87328</xdr:rowOff>
    </xdr:from>
    <xdr:to>
      <xdr:col>85</xdr:col>
      <xdr:colOff>177800</xdr:colOff>
      <xdr:row>97</xdr:row>
      <xdr:rowOff>17478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65755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51327</xdr:rowOff>
    </xdr:from>
    <xdr:to>
      <xdr:col>81</xdr:col>
      <xdr:colOff>101600</xdr:colOff>
      <xdr:row>96</xdr:row>
      <xdr:rowOff>152927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144054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0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42486</xdr:rowOff>
    </xdr:from>
    <xdr:to>
      <xdr:col>76</xdr:col>
      <xdr:colOff>165100</xdr:colOff>
      <xdr:row>96</xdr:row>
      <xdr:rowOff>144086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135213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9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30680</xdr:rowOff>
    </xdr:from>
    <xdr:to>
      <xdr:col>72</xdr:col>
      <xdr:colOff>38100</xdr:colOff>
      <xdr:row>96</xdr:row>
      <xdr:rowOff>132280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123407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43619</xdr:rowOff>
    </xdr:from>
    <xdr:to>
      <xdr:col>67</xdr:col>
      <xdr:colOff>101600</xdr:colOff>
      <xdr:row>96</xdr:row>
      <xdr:rowOff>145219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136346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ja-JP" altLang="en-US" sz="1100" b="0" i="0" baseline="0">
              <a:solidFill>
                <a:sysClr val="windowText" lastClr="000000"/>
              </a:solidFill>
              <a:effectLst/>
              <a:latin typeface="+mn-lt"/>
              <a:ea typeface="+mn-ea"/>
              <a:cs typeface="+mn-cs"/>
            </a:rPr>
            <a:t>１００，８７３</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５．６</a:t>
          </a:r>
          <a:r>
            <a:rPr kumimoji="1" lang="ja-JP" altLang="ja-JP" sz="1100" b="0" i="0" baseline="0">
              <a:solidFill>
                <a:schemeClr val="dk1"/>
              </a:solidFill>
              <a:effectLst/>
              <a:latin typeface="+mn-lt"/>
              <a:ea typeface="+mn-ea"/>
              <a:cs typeface="+mn-cs"/>
            </a:rPr>
            <a:t>％増加しているが、類似団体平均と比べて低い水準にある。増加の主な要因は、さわやか上富田まちづくり</a:t>
          </a:r>
          <a:r>
            <a:rPr kumimoji="1" lang="ja-JP" altLang="en-US" sz="1100" b="0" i="0" baseline="0">
              <a:solidFill>
                <a:schemeClr val="dk1"/>
              </a:solidFill>
              <a:effectLst/>
              <a:latin typeface="+mn-lt"/>
              <a:ea typeface="+mn-ea"/>
              <a:cs typeface="+mn-cs"/>
            </a:rPr>
            <a:t>寄付金にかかる返礼品代</a:t>
          </a:r>
          <a:r>
            <a:rPr kumimoji="1" lang="ja-JP" altLang="ja-JP" sz="1100" b="0" i="0" baseline="0">
              <a:solidFill>
                <a:schemeClr val="dk1"/>
              </a:solidFill>
              <a:effectLst/>
              <a:latin typeface="+mn-lt"/>
              <a:ea typeface="+mn-ea"/>
              <a:cs typeface="+mn-cs"/>
            </a:rPr>
            <a:t>の増によるものである。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ja-JP" altLang="en-US" sz="1100" b="0" i="0" baseline="0">
              <a:solidFill>
                <a:sysClr val="windowText" lastClr="000000"/>
              </a:solidFill>
              <a:effectLst/>
              <a:latin typeface="+mn-lt"/>
              <a:ea typeface="+mn-ea"/>
              <a:cs typeface="+mn-cs"/>
            </a:rPr>
            <a:t>１８８，５３９</a:t>
          </a:r>
          <a:r>
            <a:rPr kumimoji="1" lang="ja-JP" altLang="ja-JP" sz="1100" b="0" i="0" baseline="0">
              <a:solidFill>
                <a:schemeClr val="dk1"/>
              </a:solidFill>
              <a:effectLst/>
              <a:latin typeface="+mn-lt"/>
              <a:ea typeface="+mn-ea"/>
              <a:cs typeface="+mn-cs"/>
            </a:rPr>
            <a:t>円となっている。前年度と比較して</a:t>
          </a:r>
          <a:r>
            <a:rPr kumimoji="1" lang="ja-JP" altLang="en-US" sz="1100" b="0" i="0" baseline="0">
              <a:solidFill>
                <a:schemeClr val="dk1"/>
              </a:solidFill>
              <a:effectLst/>
              <a:latin typeface="+mn-lt"/>
              <a:ea typeface="+mn-ea"/>
              <a:cs typeface="+mn-cs"/>
            </a:rPr>
            <a:t>１１．６</a:t>
          </a:r>
          <a:r>
            <a:rPr kumimoji="1" lang="ja-JP" altLang="ja-JP" sz="1100" b="0" i="0" baseline="0">
              <a:solidFill>
                <a:schemeClr val="dk1"/>
              </a:solidFill>
              <a:effectLst/>
              <a:latin typeface="+mn-lt"/>
              <a:ea typeface="+mn-ea"/>
              <a:cs typeface="+mn-cs"/>
            </a:rPr>
            <a:t>％増加しているが、類似団体平均と比べると低い水準にある。増加の主な要因は、</a:t>
          </a:r>
          <a:r>
            <a:rPr kumimoji="1" lang="ja-JP" altLang="en-US" sz="1100" b="0" i="0" baseline="0">
              <a:solidFill>
                <a:schemeClr val="dk1"/>
              </a:solidFill>
              <a:effectLst/>
              <a:latin typeface="+mn-lt"/>
              <a:ea typeface="+mn-ea"/>
              <a:cs typeface="+mn-cs"/>
            </a:rPr>
            <a:t>くまのの森こども園改修工事による</a:t>
          </a:r>
          <a:r>
            <a:rPr kumimoji="1" lang="ja-JP" altLang="ja-JP" sz="1100" b="0" i="0" baseline="0">
              <a:solidFill>
                <a:schemeClr val="dk1"/>
              </a:solidFill>
              <a:effectLst/>
              <a:latin typeface="+mn-lt"/>
              <a:ea typeface="+mn-ea"/>
              <a:cs typeface="+mn-cs"/>
            </a:rPr>
            <a:t>工事請負費の増によるものである。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商工費は、住民一人当たり</a:t>
          </a:r>
          <a:r>
            <a:rPr kumimoji="1" lang="ja-JP" altLang="en-US" sz="1100" b="0" i="0" baseline="0">
              <a:solidFill>
                <a:sysClr val="windowText" lastClr="000000"/>
              </a:solidFill>
              <a:effectLst/>
              <a:latin typeface="+mn-lt"/>
              <a:ea typeface="+mn-ea"/>
              <a:cs typeface="+mn-cs"/>
            </a:rPr>
            <a:t>２３，１１１</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となっている。前年度と比較して</a:t>
          </a:r>
          <a:r>
            <a:rPr kumimoji="1" lang="ja-JP" altLang="en-US" sz="1100" b="0" i="0" baseline="0">
              <a:solidFill>
                <a:schemeClr val="dk1"/>
              </a:solidFill>
              <a:effectLst/>
              <a:latin typeface="+mn-lt"/>
              <a:ea typeface="+mn-ea"/>
              <a:cs typeface="+mn-cs"/>
            </a:rPr>
            <a:t>４．８</a:t>
          </a:r>
          <a:r>
            <a:rPr kumimoji="1" lang="ja-JP" altLang="ja-JP" sz="1100" b="0" i="0" baseline="0">
              <a:solidFill>
                <a:schemeClr val="dk1"/>
              </a:solidFill>
              <a:effectLst/>
              <a:latin typeface="+mn-lt"/>
              <a:ea typeface="+mn-ea"/>
              <a:cs typeface="+mn-cs"/>
            </a:rPr>
            <a:t>％増加しており、類似団体平均と比べて高い水準にある。増加の主な要因は、</a:t>
          </a:r>
          <a:r>
            <a:rPr kumimoji="1" lang="ja-JP" altLang="en-US" sz="1100" b="0" i="0" baseline="0">
              <a:solidFill>
                <a:schemeClr val="dk1"/>
              </a:solidFill>
              <a:effectLst/>
              <a:latin typeface="+mn-lt"/>
              <a:ea typeface="+mn-ea"/>
              <a:cs typeface="+mn-cs"/>
            </a:rPr>
            <a:t>スポーツセンター人工芝改修工による事</a:t>
          </a:r>
          <a:r>
            <a:rPr kumimoji="1" lang="ja-JP" altLang="ja-JP" sz="1100" b="0" i="0" baseline="0">
              <a:solidFill>
                <a:schemeClr val="dk1"/>
              </a:solidFill>
              <a:effectLst/>
              <a:latin typeface="+mn-lt"/>
              <a:ea typeface="+mn-ea"/>
              <a:cs typeface="+mn-cs"/>
            </a:rPr>
            <a:t>工事請負費の増によるものである。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衛生費は、住民一人当たり</a:t>
          </a:r>
          <a:r>
            <a:rPr kumimoji="1" lang="ja-JP" altLang="en-US" sz="1100" b="0" i="0" baseline="0">
              <a:solidFill>
                <a:sysClr val="windowText" lastClr="000000"/>
              </a:solidFill>
              <a:effectLst/>
              <a:latin typeface="+mn-lt"/>
              <a:ea typeface="+mn-ea"/>
              <a:cs typeface="+mn-cs"/>
            </a:rPr>
            <a:t>５６，０８４</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となっている。前年度と比較して</a:t>
          </a:r>
          <a:r>
            <a:rPr kumimoji="1" lang="ja-JP" altLang="en-US" sz="1100" b="0" i="0" baseline="0">
              <a:solidFill>
                <a:schemeClr val="dk1"/>
              </a:solidFill>
              <a:effectLst/>
              <a:latin typeface="+mn-lt"/>
              <a:ea typeface="+mn-ea"/>
              <a:cs typeface="+mn-cs"/>
            </a:rPr>
            <a:t>５．０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上富田町保健センター改修工事等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竣工</a:t>
          </a:r>
          <a:r>
            <a:rPr kumimoji="1" lang="ja-JP" altLang="ja-JP" sz="1100" b="0" i="0" baseline="0">
              <a:solidFill>
                <a:schemeClr val="dk1"/>
              </a:solidFill>
              <a:effectLst/>
              <a:latin typeface="+mn-lt"/>
              <a:ea typeface="+mn-ea"/>
              <a:cs typeface="+mn-cs"/>
            </a:rPr>
            <a:t>による</a:t>
          </a:r>
          <a:r>
            <a:rPr kumimoji="1" lang="ja-JP" altLang="en-US" sz="1100" b="0" i="0" baseline="0">
              <a:solidFill>
                <a:schemeClr val="dk1"/>
              </a:solidFill>
              <a:effectLst/>
              <a:latin typeface="+mn-lt"/>
              <a:ea typeface="+mn-ea"/>
              <a:cs typeface="+mn-cs"/>
            </a:rPr>
            <a:t>工事請負費の減による</a:t>
          </a:r>
          <a:r>
            <a:rPr kumimoji="1" lang="ja-JP" altLang="ja-JP" sz="1100" b="0" i="0" baseline="0">
              <a:solidFill>
                <a:schemeClr val="dk1"/>
              </a:solidFill>
              <a:effectLst/>
              <a:latin typeface="+mn-lt"/>
              <a:ea typeface="+mn-ea"/>
              <a:cs typeface="+mn-cs"/>
            </a:rPr>
            <a:t>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教育費は、住民一人当たり</a:t>
          </a:r>
          <a:r>
            <a:rPr kumimoji="1" lang="ja-JP" altLang="en-US" sz="1100" b="0" i="0" baseline="0">
              <a:solidFill>
                <a:sysClr val="windowText" lastClr="000000"/>
              </a:solidFill>
              <a:effectLst/>
              <a:latin typeface="+mn-lt"/>
              <a:ea typeface="+mn-ea"/>
              <a:cs typeface="+mn-cs"/>
            </a:rPr>
            <a:t>７３，４０６</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となっている。前年度と比較して</a:t>
          </a:r>
          <a:r>
            <a:rPr kumimoji="1" lang="ja-JP" altLang="en-US" sz="1100" b="0" i="0" baseline="0">
              <a:solidFill>
                <a:schemeClr val="dk1"/>
              </a:solidFill>
              <a:effectLst/>
              <a:latin typeface="+mn-lt"/>
              <a:ea typeface="+mn-ea"/>
              <a:cs typeface="+mn-cs"/>
            </a:rPr>
            <a:t>９７．５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南紀の台公民館建設工事</a:t>
          </a:r>
          <a:r>
            <a:rPr kumimoji="1" lang="ja-JP" altLang="ja-JP" sz="1100" b="0" i="0" baseline="0">
              <a:solidFill>
                <a:schemeClr val="dk1"/>
              </a:solidFill>
              <a:effectLst/>
              <a:latin typeface="+mn-lt"/>
              <a:ea typeface="+mn-ea"/>
              <a:cs typeface="+mn-cs"/>
            </a:rPr>
            <a:t>による工事請負費の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令和６年度の実質単年度収支においてはマイナス３．８４％となり、実質収支においては３．８９％のマイナスとなっている。</a:t>
          </a:r>
          <a:r>
            <a:rPr kumimoji="1" lang="ja-JP" altLang="en-US" sz="1400">
              <a:solidFill>
                <a:sysClr val="windowText" lastClr="000000"/>
              </a:solidFill>
              <a:latin typeface="ＭＳ ゴシック" pitchFamily="49" charset="-128"/>
              <a:ea typeface="ＭＳ ゴシック" pitchFamily="49" charset="-128"/>
            </a:rPr>
            <a:t>普通建設事業費等の増が要因と考えられる</a:t>
          </a:r>
          <a:r>
            <a:rPr kumimoji="1" lang="ja-JP" altLang="en-US"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標準財政規模に対する実質収支額の比率については、３～５％を確保できるよう、各事業において一定の歳出が見込まれる中、歳出の抑制と歳入の確保に努めることで基金取り崩し額の抑制に向けての取組み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editAs="oneCell">
    <xdr:from>
      <xdr:col>1</xdr:col>
      <xdr:colOff>0</xdr:colOff>
      <xdr:row>3</xdr:row>
      <xdr:rowOff>28575</xdr:rowOff>
    </xdr:from>
    <xdr:to>
      <xdr:col>4</xdr:col>
      <xdr:colOff>914400</xdr:colOff>
      <xdr:row>5</xdr:row>
      <xdr:rowOff>1732</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前年度と比較して同水準となっている。主な要因としては、一般会計においての黒字額の減少によるものであるが、宅地造成事業については保有財産の処分が進み黒字が増加したためとと考えられる。</a:t>
          </a:r>
        </a:p>
        <a:p>
          <a:r>
            <a:rPr kumimoji="1" lang="ja-JP" altLang="en-US" sz="1400">
              <a:latin typeface="ＭＳ ゴシック" pitchFamily="49" charset="-128"/>
              <a:ea typeface="ＭＳ ゴシック" pitchFamily="49" charset="-128"/>
            </a:rPr>
            <a:t>今後は、現状を維持しつつ、事業会計においても、各種事業の見直しや効率化を行い、新規事業についての優先順位を見極めることで、各事業での健全化を図りつつ、下水道事業におけるつなぎ込み率の向上など、全ての事業においてより一層の改善に向けた取組み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77</v>
      </c>
      <c r="C2" s="164"/>
      <c r="D2" s="165"/>
    </row>
    <row r="3" spans="1:119" ht="18.75" customHeight="1" thickBot="1" x14ac:dyDescent="0.25">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8989306</v>
      </c>
      <c r="BO4" s="828"/>
      <c r="BP4" s="828"/>
      <c r="BQ4" s="828"/>
      <c r="BR4" s="828"/>
      <c r="BS4" s="828"/>
      <c r="BT4" s="828"/>
      <c r="BU4" s="829"/>
      <c r="BV4" s="827">
        <v>8148368</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1.7</v>
      </c>
      <c r="CU4" s="968"/>
      <c r="CV4" s="968"/>
      <c r="CW4" s="968"/>
      <c r="CX4" s="968"/>
      <c r="CY4" s="968"/>
      <c r="CZ4" s="968"/>
      <c r="DA4" s="969"/>
      <c r="DB4" s="967">
        <v>5.6</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8868673</v>
      </c>
      <c r="BO5" s="799"/>
      <c r="BP5" s="799"/>
      <c r="BQ5" s="799"/>
      <c r="BR5" s="799"/>
      <c r="BS5" s="799"/>
      <c r="BT5" s="799"/>
      <c r="BU5" s="800"/>
      <c r="BV5" s="798">
        <v>7859277</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89.4</v>
      </c>
      <c r="CU5" s="796"/>
      <c r="CV5" s="796"/>
      <c r="CW5" s="796"/>
      <c r="CX5" s="796"/>
      <c r="CY5" s="796"/>
      <c r="CZ5" s="796"/>
      <c r="DA5" s="797"/>
      <c r="DB5" s="795">
        <v>88.3</v>
      </c>
      <c r="DC5" s="796"/>
      <c r="DD5" s="796"/>
      <c r="DE5" s="796"/>
      <c r="DF5" s="796"/>
      <c r="DG5" s="796"/>
      <c r="DH5" s="796"/>
      <c r="DI5" s="797"/>
    </row>
    <row r="6" spans="1:119" ht="18.75" customHeight="1" x14ac:dyDescent="0.2">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120633</v>
      </c>
      <c r="BO6" s="799"/>
      <c r="BP6" s="799"/>
      <c r="BQ6" s="799"/>
      <c r="BR6" s="799"/>
      <c r="BS6" s="799"/>
      <c r="BT6" s="799"/>
      <c r="BU6" s="800"/>
      <c r="BV6" s="798">
        <v>289091</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89.7</v>
      </c>
      <c r="CU6" s="942"/>
      <c r="CV6" s="942"/>
      <c r="CW6" s="942"/>
      <c r="CX6" s="942"/>
      <c r="CY6" s="942"/>
      <c r="CZ6" s="942"/>
      <c r="DA6" s="943"/>
      <c r="DB6" s="941">
        <v>88.8</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41777</v>
      </c>
      <c r="BO7" s="799"/>
      <c r="BP7" s="799"/>
      <c r="BQ7" s="799"/>
      <c r="BR7" s="799"/>
      <c r="BS7" s="799"/>
      <c r="BT7" s="799"/>
      <c r="BU7" s="800"/>
      <c r="BV7" s="798">
        <v>34434</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4541432</v>
      </c>
      <c r="CU7" s="799"/>
      <c r="CV7" s="799"/>
      <c r="CW7" s="799"/>
      <c r="CX7" s="799"/>
      <c r="CY7" s="799"/>
      <c r="CZ7" s="799"/>
      <c r="DA7" s="800"/>
      <c r="DB7" s="798">
        <v>4523965</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78856</v>
      </c>
      <c r="BO8" s="799"/>
      <c r="BP8" s="799"/>
      <c r="BQ8" s="799"/>
      <c r="BR8" s="799"/>
      <c r="BS8" s="799"/>
      <c r="BT8" s="799"/>
      <c r="BU8" s="800"/>
      <c r="BV8" s="798">
        <v>254657</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0.5</v>
      </c>
      <c r="CU8" s="902"/>
      <c r="CV8" s="902"/>
      <c r="CW8" s="902"/>
      <c r="CX8" s="902"/>
      <c r="CY8" s="902"/>
      <c r="CZ8" s="902"/>
      <c r="DA8" s="903"/>
      <c r="DB8" s="901">
        <v>0.48</v>
      </c>
      <c r="DC8" s="902"/>
      <c r="DD8" s="902"/>
      <c r="DE8" s="902"/>
      <c r="DF8" s="902"/>
      <c r="DG8" s="902"/>
      <c r="DH8" s="902"/>
      <c r="DI8" s="903"/>
    </row>
    <row r="9" spans="1:119" ht="18.75" customHeight="1" thickBot="1" x14ac:dyDescent="0.25">
      <c r="A9" s="163"/>
      <c r="B9" s="930" t="s">
        <v>106</v>
      </c>
      <c r="C9" s="931"/>
      <c r="D9" s="931"/>
      <c r="E9" s="931"/>
      <c r="F9" s="931"/>
      <c r="G9" s="931"/>
      <c r="H9" s="931"/>
      <c r="I9" s="931"/>
      <c r="J9" s="931"/>
      <c r="K9" s="849"/>
      <c r="L9" s="932" t="s">
        <v>107</v>
      </c>
      <c r="M9" s="933"/>
      <c r="N9" s="933"/>
      <c r="O9" s="933"/>
      <c r="P9" s="933"/>
      <c r="Q9" s="934"/>
      <c r="R9" s="935">
        <v>15236</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-175801</v>
      </c>
      <c r="BO9" s="799"/>
      <c r="BP9" s="799"/>
      <c r="BQ9" s="799"/>
      <c r="BR9" s="799"/>
      <c r="BS9" s="799"/>
      <c r="BT9" s="799"/>
      <c r="BU9" s="800"/>
      <c r="BV9" s="798">
        <v>67742</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10.9</v>
      </c>
      <c r="CU9" s="796"/>
      <c r="CV9" s="796"/>
      <c r="CW9" s="796"/>
      <c r="CX9" s="796"/>
      <c r="CY9" s="796"/>
      <c r="CZ9" s="796"/>
      <c r="DA9" s="797"/>
      <c r="DB9" s="795">
        <v>12.7</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112</v>
      </c>
      <c r="M10" s="755"/>
      <c r="N10" s="755"/>
      <c r="O10" s="755"/>
      <c r="P10" s="755"/>
      <c r="Q10" s="756"/>
      <c r="R10" s="751">
        <v>14989</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90</v>
      </c>
      <c r="AV10" s="857"/>
      <c r="AW10" s="857"/>
      <c r="AX10" s="857"/>
      <c r="AY10" s="812" t="s">
        <v>114</v>
      </c>
      <c r="AZ10" s="813"/>
      <c r="BA10" s="813"/>
      <c r="BB10" s="813"/>
      <c r="BC10" s="813"/>
      <c r="BD10" s="813"/>
      <c r="BE10" s="813"/>
      <c r="BF10" s="813"/>
      <c r="BG10" s="813"/>
      <c r="BH10" s="813"/>
      <c r="BI10" s="813"/>
      <c r="BJ10" s="813"/>
      <c r="BK10" s="813"/>
      <c r="BL10" s="813"/>
      <c r="BM10" s="814"/>
      <c r="BN10" s="798">
        <v>1530</v>
      </c>
      <c r="BO10" s="799"/>
      <c r="BP10" s="799"/>
      <c r="BQ10" s="799"/>
      <c r="BR10" s="799"/>
      <c r="BS10" s="799"/>
      <c r="BT10" s="799"/>
      <c r="BU10" s="800"/>
      <c r="BV10" s="798">
        <v>1171</v>
      </c>
      <c r="BW10" s="799"/>
      <c r="BX10" s="799"/>
      <c r="BY10" s="799"/>
      <c r="BZ10" s="799"/>
      <c r="CA10" s="799"/>
      <c r="CB10" s="799"/>
      <c r="CC10" s="800"/>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0"/>
      <c r="C11" s="931"/>
      <c r="D11" s="931"/>
      <c r="E11" s="931"/>
      <c r="F11" s="931"/>
      <c r="G11" s="931"/>
      <c r="H11" s="931"/>
      <c r="I11" s="931"/>
      <c r="J11" s="931"/>
      <c r="K11" s="849"/>
      <c r="L11" s="759" t="s">
        <v>116</v>
      </c>
      <c r="M11" s="760"/>
      <c r="N11" s="760"/>
      <c r="O11" s="760"/>
      <c r="P11" s="760"/>
      <c r="Q11" s="761"/>
      <c r="R11" s="927" t="s">
        <v>117</v>
      </c>
      <c r="S11" s="928"/>
      <c r="T11" s="928"/>
      <c r="U11" s="928"/>
      <c r="V11" s="929"/>
      <c r="W11" s="939"/>
      <c r="X11" s="749"/>
      <c r="Y11" s="749"/>
      <c r="Z11" s="749"/>
      <c r="AA11" s="749"/>
      <c r="AB11" s="749"/>
      <c r="AC11" s="749"/>
      <c r="AD11" s="749"/>
      <c r="AE11" s="749"/>
      <c r="AF11" s="749"/>
      <c r="AG11" s="749"/>
      <c r="AH11" s="749"/>
      <c r="AI11" s="749"/>
      <c r="AJ11" s="749"/>
      <c r="AK11" s="749"/>
      <c r="AL11" s="940"/>
      <c r="AM11" s="855" t="s">
        <v>118</v>
      </c>
      <c r="AN11" s="755"/>
      <c r="AO11" s="755"/>
      <c r="AP11" s="755"/>
      <c r="AQ11" s="755"/>
      <c r="AR11" s="755"/>
      <c r="AS11" s="755"/>
      <c r="AT11" s="756"/>
      <c r="AU11" s="856" t="s">
        <v>119</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
      <c r="A12" s="163"/>
      <c r="B12" s="904" t="s">
        <v>123</v>
      </c>
      <c r="C12" s="905"/>
      <c r="D12" s="905"/>
      <c r="E12" s="905"/>
      <c r="F12" s="905"/>
      <c r="G12" s="905"/>
      <c r="H12" s="905"/>
      <c r="I12" s="905"/>
      <c r="J12" s="905"/>
      <c r="K12" s="906"/>
      <c r="L12" s="913" t="s">
        <v>124</v>
      </c>
      <c r="M12" s="914"/>
      <c r="N12" s="914"/>
      <c r="O12" s="914"/>
      <c r="P12" s="914"/>
      <c r="Q12" s="915"/>
      <c r="R12" s="916">
        <v>15683</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119</v>
      </c>
      <c r="AV12" s="857"/>
      <c r="AW12" s="857"/>
      <c r="AX12" s="857"/>
      <c r="AY12" s="812" t="s">
        <v>128</v>
      </c>
      <c r="AZ12" s="813"/>
      <c r="BA12" s="813"/>
      <c r="BB12" s="813"/>
      <c r="BC12" s="813"/>
      <c r="BD12" s="813"/>
      <c r="BE12" s="813"/>
      <c r="BF12" s="813"/>
      <c r="BG12" s="813"/>
      <c r="BH12" s="813"/>
      <c r="BI12" s="813"/>
      <c r="BJ12" s="813"/>
      <c r="BK12" s="813"/>
      <c r="BL12" s="813"/>
      <c r="BM12" s="814"/>
      <c r="BN12" s="798">
        <v>0</v>
      </c>
      <c r="BO12" s="799"/>
      <c r="BP12" s="799"/>
      <c r="BQ12" s="799"/>
      <c r="BR12" s="799"/>
      <c r="BS12" s="799"/>
      <c r="BT12" s="799"/>
      <c r="BU12" s="800"/>
      <c r="BV12" s="798">
        <v>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8"/>
      <c r="M13" s="882" t="s">
        <v>130</v>
      </c>
      <c r="N13" s="883"/>
      <c r="O13" s="883"/>
      <c r="P13" s="883"/>
      <c r="Q13" s="884"/>
      <c r="R13" s="885">
        <v>15607</v>
      </c>
      <c r="S13" s="886"/>
      <c r="T13" s="886"/>
      <c r="U13" s="886"/>
      <c r="V13" s="887"/>
      <c r="W13" s="888" t="s">
        <v>131</v>
      </c>
      <c r="X13" s="784"/>
      <c r="Y13" s="784"/>
      <c r="Z13" s="784"/>
      <c r="AA13" s="784"/>
      <c r="AB13" s="785"/>
      <c r="AC13" s="751">
        <v>456</v>
      </c>
      <c r="AD13" s="752"/>
      <c r="AE13" s="752"/>
      <c r="AF13" s="752"/>
      <c r="AG13" s="753"/>
      <c r="AH13" s="751">
        <v>571</v>
      </c>
      <c r="AI13" s="752"/>
      <c r="AJ13" s="752"/>
      <c r="AK13" s="752"/>
      <c r="AL13" s="811"/>
      <c r="AM13" s="855" t="s">
        <v>132</v>
      </c>
      <c r="AN13" s="755"/>
      <c r="AO13" s="755"/>
      <c r="AP13" s="755"/>
      <c r="AQ13" s="755"/>
      <c r="AR13" s="755"/>
      <c r="AS13" s="755"/>
      <c r="AT13" s="756"/>
      <c r="AU13" s="856" t="s">
        <v>119</v>
      </c>
      <c r="AV13" s="857"/>
      <c r="AW13" s="857"/>
      <c r="AX13" s="857"/>
      <c r="AY13" s="812" t="s">
        <v>133</v>
      </c>
      <c r="AZ13" s="813"/>
      <c r="BA13" s="813"/>
      <c r="BB13" s="813"/>
      <c r="BC13" s="813"/>
      <c r="BD13" s="813"/>
      <c r="BE13" s="813"/>
      <c r="BF13" s="813"/>
      <c r="BG13" s="813"/>
      <c r="BH13" s="813"/>
      <c r="BI13" s="813"/>
      <c r="BJ13" s="813"/>
      <c r="BK13" s="813"/>
      <c r="BL13" s="813"/>
      <c r="BM13" s="814"/>
      <c r="BN13" s="798">
        <v>-174271</v>
      </c>
      <c r="BO13" s="799"/>
      <c r="BP13" s="799"/>
      <c r="BQ13" s="799"/>
      <c r="BR13" s="799"/>
      <c r="BS13" s="799"/>
      <c r="BT13" s="799"/>
      <c r="BU13" s="800"/>
      <c r="BV13" s="798">
        <v>68913</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10</v>
      </c>
      <c r="CU13" s="796"/>
      <c r="CV13" s="796"/>
      <c r="CW13" s="796"/>
      <c r="CX13" s="796"/>
      <c r="CY13" s="796"/>
      <c r="CZ13" s="796"/>
      <c r="DA13" s="797"/>
      <c r="DB13" s="795">
        <v>11.2</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135</v>
      </c>
      <c r="M14" s="925"/>
      <c r="N14" s="925"/>
      <c r="O14" s="925"/>
      <c r="P14" s="925"/>
      <c r="Q14" s="926"/>
      <c r="R14" s="885">
        <v>15720</v>
      </c>
      <c r="S14" s="886"/>
      <c r="T14" s="886"/>
      <c r="U14" s="886"/>
      <c r="V14" s="887"/>
      <c r="W14" s="889"/>
      <c r="X14" s="787"/>
      <c r="Y14" s="787"/>
      <c r="Z14" s="787"/>
      <c r="AA14" s="787"/>
      <c r="AB14" s="788"/>
      <c r="AC14" s="878">
        <v>6.5</v>
      </c>
      <c r="AD14" s="879"/>
      <c r="AE14" s="879"/>
      <c r="AF14" s="879"/>
      <c r="AG14" s="880"/>
      <c r="AH14" s="878">
        <v>8</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8"/>
      <c r="M15" s="882" t="s">
        <v>130</v>
      </c>
      <c r="N15" s="883"/>
      <c r="O15" s="883"/>
      <c r="P15" s="883"/>
      <c r="Q15" s="884"/>
      <c r="R15" s="885">
        <v>15652</v>
      </c>
      <c r="S15" s="886"/>
      <c r="T15" s="886"/>
      <c r="U15" s="886"/>
      <c r="V15" s="887"/>
      <c r="W15" s="888" t="s">
        <v>137</v>
      </c>
      <c r="X15" s="784"/>
      <c r="Y15" s="784"/>
      <c r="Z15" s="784"/>
      <c r="AA15" s="784"/>
      <c r="AB15" s="785"/>
      <c r="AC15" s="751">
        <v>1523</v>
      </c>
      <c r="AD15" s="752"/>
      <c r="AE15" s="752"/>
      <c r="AF15" s="752"/>
      <c r="AG15" s="753"/>
      <c r="AH15" s="751">
        <v>1594</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2067314</v>
      </c>
      <c r="BO15" s="828"/>
      <c r="BP15" s="828"/>
      <c r="BQ15" s="828"/>
      <c r="BR15" s="828"/>
      <c r="BS15" s="828"/>
      <c r="BT15" s="828"/>
      <c r="BU15" s="829"/>
      <c r="BV15" s="827">
        <v>2041828</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21.6</v>
      </c>
      <c r="AD16" s="879"/>
      <c r="AE16" s="879"/>
      <c r="AF16" s="879"/>
      <c r="AG16" s="880"/>
      <c r="AH16" s="878">
        <v>22.5</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3986804</v>
      </c>
      <c r="BO16" s="799"/>
      <c r="BP16" s="799"/>
      <c r="BQ16" s="799"/>
      <c r="BR16" s="799"/>
      <c r="BS16" s="799"/>
      <c r="BT16" s="799"/>
      <c r="BU16" s="800"/>
      <c r="BV16" s="798">
        <v>3962792</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5086</v>
      </c>
      <c r="AD17" s="752"/>
      <c r="AE17" s="752"/>
      <c r="AF17" s="752"/>
      <c r="AG17" s="753"/>
      <c r="AH17" s="751">
        <v>4932</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2605658</v>
      </c>
      <c r="BO17" s="799"/>
      <c r="BP17" s="799"/>
      <c r="BQ17" s="799"/>
      <c r="BR17" s="799"/>
      <c r="BS17" s="799"/>
      <c r="BT17" s="799"/>
      <c r="BU17" s="800"/>
      <c r="BV17" s="798">
        <v>2573286</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147</v>
      </c>
      <c r="C18" s="849"/>
      <c r="D18" s="849"/>
      <c r="E18" s="850"/>
      <c r="F18" s="850"/>
      <c r="G18" s="850"/>
      <c r="H18" s="850"/>
      <c r="I18" s="850"/>
      <c r="J18" s="850"/>
      <c r="K18" s="850"/>
      <c r="L18" s="851">
        <v>57.37</v>
      </c>
      <c r="M18" s="851"/>
      <c r="N18" s="851"/>
      <c r="O18" s="851"/>
      <c r="P18" s="851"/>
      <c r="Q18" s="851"/>
      <c r="R18" s="852"/>
      <c r="S18" s="852"/>
      <c r="T18" s="852"/>
      <c r="U18" s="852"/>
      <c r="V18" s="853"/>
      <c r="W18" s="869"/>
      <c r="X18" s="870"/>
      <c r="Y18" s="870"/>
      <c r="Z18" s="870"/>
      <c r="AA18" s="870"/>
      <c r="AB18" s="894"/>
      <c r="AC18" s="768">
        <v>72</v>
      </c>
      <c r="AD18" s="769"/>
      <c r="AE18" s="769"/>
      <c r="AF18" s="769"/>
      <c r="AG18" s="854"/>
      <c r="AH18" s="768">
        <v>69.5</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4122768</v>
      </c>
      <c r="BO18" s="799"/>
      <c r="BP18" s="799"/>
      <c r="BQ18" s="799"/>
      <c r="BR18" s="799"/>
      <c r="BS18" s="799"/>
      <c r="BT18" s="799"/>
      <c r="BU18" s="800"/>
      <c r="BV18" s="798">
        <v>4021686</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149</v>
      </c>
      <c r="C19" s="849"/>
      <c r="D19" s="849"/>
      <c r="E19" s="850"/>
      <c r="F19" s="850"/>
      <c r="G19" s="850"/>
      <c r="H19" s="850"/>
      <c r="I19" s="850"/>
      <c r="J19" s="850"/>
      <c r="K19" s="850"/>
      <c r="L19" s="858">
        <v>266</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5080752</v>
      </c>
      <c r="BO19" s="799"/>
      <c r="BP19" s="799"/>
      <c r="BQ19" s="799"/>
      <c r="BR19" s="799"/>
      <c r="BS19" s="799"/>
      <c r="BT19" s="799"/>
      <c r="BU19" s="800"/>
      <c r="BV19" s="798">
        <v>5023593</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151</v>
      </c>
      <c r="C20" s="849"/>
      <c r="D20" s="849"/>
      <c r="E20" s="850"/>
      <c r="F20" s="850"/>
      <c r="G20" s="850"/>
      <c r="H20" s="850"/>
      <c r="I20" s="850"/>
      <c r="J20" s="850"/>
      <c r="K20" s="850"/>
      <c r="L20" s="858">
        <v>6368</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5239349</v>
      </c>
      <c r="BO22" s="828"/>
      <c r="BP22" s="828"/>
      <c r="BQ22" s="828"/>
      <c r="BR22" s="828"/>
      <c r="BS22" s="828"/>
      <c r="BT22" s="828"/>
      <c r="BU22" s="829"/>
      <c r="BV22" s="827">
        <v>5261648</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4264256</v>
      </c>
      <c r="BO23" s="799"/>
      <c r="BP23" s="799"/>
      <c r="BQ23" s="799"/>
      <c r="BR23" s="799"/>
      <c r="BS23" s="799"/>
      <c r="BT23" s="799"/>
      <c r="BU23" s="800"/>
      <c r="BV23" s="798">
        <v>4336537</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161</v>
      </c>
      <c r="F24" s="755"/>
      <c r="G24" s="755"/>
      <c r="H24" s="755"/>
      <c r="I24" s="755"/>
      <c r="J24" s="755"/>
      <c r="K24" s="756"/>
      <c r="L24" s="751">
        <v>1</v>
      </c>
      <c r="M24" s="752"/>
      <c r="N24" s="752"/>
      <c r="O24" s="752"/>
      <c r="P24" s="753"/>
      <c r="Q24" s="751">
        <v>7200</v>
      </c>
      <c r="R24" s="752"/>
      <c r="S24" s="752"/>
      <c r="T24" s="752"/>
      <c r="U24" s="752"/>
      <c r="V24" s="753"/>
      <c r="W24" s="841"/>
      <c r="X24" s="778"/>
      <c r="Y24" s="779"/>
      <c r="Z24" s="754" t="s">
        <v>162</v>
      </c>
      <c r="AA24" s="755"/>
      <c r="AB24" s="755"/>
      <c r="AC24" s="755"/>
      <c r="AD24" s="755"/>
      <c r="AE24" s="755"/>
      <c r="AF24" s="755"/>
      <c r="AG24" s="756"/>
      <c r="AH24" s="751">
        <v>108</v>
      </c>
      <c r="AI24" s="752"/>
      <c r="AJ24" s="752"/>
      <c r="AK24" s="752"/>
      <c r="AL24" s="753"/>
      <c r="AM24" s="751">
        <v>314496</v>
      </c>
      <c r="AN24" s="752"/>
      <c r="AO24" s="752"/>
      <c r="AP24" s="752"/>
      <c r="AQ24" s="752"/>
      <c r="AR24" s="753"/>
      <c r="AS24" s="751">
        <v>2912</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3355726</v>
      </c>
      <c r="BO24" s="799"/>
      <c r="BP24" s="799"/>
      <c r="BQ24" s="799"/>
      <c r="BR24" s="799"/>
      <c r="BS24" s="799"/>
      <c r="BT24" s="799"/>
      <c r="BU24" s="800"/>
      <c r="BV24" s="798">
        <v>3187286</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164</v>
      </c>
      <c r="F25" s="755"/>
      <c r="G25" s="755"/>
      <c r="H25" s="755"/>
      <c r="I25" s="755"/>
      <c r="J25" s="755"/>
      <c r="K25" s="756"/>
      <c r="L25" s="751">
        <v>1</v>
      </c>
      <c r="M25" s="752"/>
      <c r="N25" s="752"/>
      <c r="O25" s="752"/>
      <c r="P25" s="753"/>
      <c r="Q25" s="751">
        <v>5900</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452773</v>
      </c>
      <c r="BO25" s="828"/>
      <c r="BP25" s="828"/>
      <c r="BQ25" s="828"/>
      <c r="BR25" s="828"/>
      <c r="BS25" s="828"/>
      <c r="BT25" s="828"/>
      <c r="BU25" s="829"/>
      <c r="BV25" s="827">
        <v>189970</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167</v>
      </c>
      <c r="F26" s="755"/>
      <c r="G26" s="755"/>
      <c r="H26" s="755"/>
      <c r="I26" s="755"/>
      <c r="J26" s="755"/>
      <c r="K26" s="756"/>
      <c r="L26" s="751">
        <v>1</v>
      </c>
      <c r="M26" s="752"/>
      <c r="N26" s="752"/>
      <c r="O26" s="752"/>
      <c r="P26" s="753"/>
      <c r="Q26" s="751">
        <v>5400</v>
      </c>
      <c r="R26" s="752"/>
      <c r="S26" s="752"/>
      <c r="T26" s="752"/>
      <c r="U26" s="752"/>
      <c r="V26" s="753"/>
      <c r="W26" s="841"/>
      <c r="X26" s="778"/>
      <c r="Y26" s="779"/>
      <c r="Z26" s="754" t="s">
        <v>168</v>
      </c>
      <c r="AA26" s="809"/>
      <c r="AB26" s="809"/>
      <c r="AC26" s="809"/>
      <c r="AD26" s="809"/>
      <c r="AE26" s="809"/>
      <c r="AF26" s="809"/>
      <c r="AG26" s="810"/>
      <c r="AH26" s="751" t="s">
        <v>122</v>
      </c>
      <c r="AI26" s="752"/>
      <c r="AJ26" s="752"/>
      <c r="AK26" s="752"/>
      <c r="AL26" s="753"/>
      <c r="AM26" s="751" t="s">
        <v>122</v>
      </c>
      <c r="AN26" s="752"/>
      <c r="AO26" s="752"/>
      <c r="AP26" s="752"/>
      <c r="AQ26" s="752"/>
      <c r="AR26" s="753"/>
      <c r="AS26" s="751" t="s">
        <v>122</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170</v>
      </c>
      <c r="F27" s="755"/>
      <c r="G27" s="755"/>
      <c r="H27" s="755"/>
      <c r="I27" s="755"/>
      <c r="J27" s="755"/>
      <c r="K27" s="756"/>
      <c r="L27" s="751">
        <v>1</v>
      </c>
      <c r="M27" s="752"/>
      <c r="N27" s="752"/>
      <c r="O27" s="752"/>
      <c r="P27" s="753"/>
      <c r="Q27" s="751">
        <v>3000</v>
      </c>
      <c r="R27" s="752"/>
      <c r="S27" s="752"/>
      <c r="T27" s="752"/>
      <c r="U27" s="752"/>
      <c r="V27" s="753"/>
      <c r="W27" s="841"/>
      <c r="X27" s="778"/>
      <c r="Y27" s="779"/>
      <c r="Z27" s="754" t="s">
        <v>171</v>
      </c>
      <c r="AA27" s="755"/>
      <c r="AB27" s="755"/>
      <c r="AC27" s="755"/>
      <c r="AD27" s="755"/>
      <c r="AE27" s="755"/>
      <c r="AF27" s="755"/>
      <c r="AG27" s="756"/>
      <c r="AH27" s="751">
        <v>1</v>
      </c>
      <c r="AI27" s="752"/>
      <c r="AJ27" s="752"/>
      <c r="AK27" s="752"/>
      <c r="AL27" s="753"/>
      <c r="AM27" s="751" t="s">
        <v>172</v>
      </c>
      <c r="AN27" s="752"/>
      <c r="AO27" s="752"/>
      <c r="AP27" s="752"/>
      <c r="AQ27" s="752"/>
      <c r="AR27" s="753"/>
      <c r="AS27" s="751" t="s">
        <v>172</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v>100406</v>
      </c>
      <c r="BO27" s="833"/>
      <c r="BP27" s="833"/>
      <c r="BQ27" s="833"/>
      <c r="BR27" s="833"/>
      <c r="BS27" s="833"/>
      <c r="BT27" s="833"/>
      <c r="BU27" s="834"/>
      <c r="BV27" s="832">
        <v>100406</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174</v>
      </c>
      <c r="F28" s="755"/>
      <c r="G28" s="755"/>
      <c r="H28" s="755"/>
      <c r="I28" s="755"/>
      <c r="J28" s="755"/>
      <c r="K28" s="756"/>
      <c r="L28" s="751">
        <v>1</v>
      </c>
      <c r="M28" s="752"/>
      <c r="N28" s="752"/>
      <c r="O28" s="752"/>
      <c r="P28" s="753"/>
      <c r="Q28" s="751">
        <v>2600</v>
      </c>
      <c r="R28" s="752"/>
      <c r="S28" s="752"/>
      <c r="T28" s="752"/>
      <c r="U28" s="752"/>
      <c r="V28" s="753"/>
      <c r="W28" s="841"/>
      <c r="X28" s="778"/>
      <c r="Y28" s="779"/>
      <c r="Z28" s="754" t="s">
        <v>175</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1711704</v>
      </c>
      <c r="BO28" s="828"/>
      <c r="BP28" s="828"/>
      <c r="BQ28" s="828"/>
      <c r="BR28" s="828"/>
      <c r="BS28" s="828"/>
      <c r="BT28" s="828"/>
      <c r="BU28" s="829"/>
      <c r="BV28" s="827">
        <v>1540174</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177</v>
      </c>
      <c r="F29" s="755"/>
      <c r="G29" s="755"/>
      <c r="H29" s="755"/>
      <c r="I29" s="755"/>
      <c r="J29" s="755"/>
      <c r="K29" s="756"/>
      <c r="L29" s="751">
        <v>10</v>
      </c>
      <c r="M29" s="752"/>
      <c r="N29" s="752"/>
      <c r="O29" s="752"/>
      <c r="P29" s="753"/>
      <c r="Q29" s="751">
        <v>2400</v>
      </c>
      <c r="R29" s="752"/>
      <c r="S29" s="752"/>
      <c r="T29" s="752"/>
      <c r="U29" s="752"/>
      <c r="V29" s="753"/>
      <c r="W29" s="842"/>
      <c r="X29" s="843"/>
      <c r="Y29" s="844"/>
      <c r="Z29" s="754" t="s">
        <v>178</v>
      </c>
      <c r="AA29" s="755"/>
      <c r="AB29" s="755"/>
      <c r="AC29" s="755"/>
      <c r="AD29" s="755"/>
      <c r="AE29" s="755"/>
      <c r="AF29" s="755"/>
      <c r="AG29" s="756"/>
      <c r="AH29" s="751">
        <v>109</v>
      </c>
      <c r="AI29" s="752"/>
      <c r="AJ29" s="752"/>
      <c r="AK29" s="752"/>
      <c r="AL29" s="753"/>
      <c r="AM29" s="751">
        <v>318176</v>
      </c>
      <c r="AN29" s="752"/>
      <c r="AO29" s="752"/>
      <c r="AP29" s="752"/>
      <c r="AQ29" s="752"/>
      <c r="AR29" s="753"/>
      <c r="AS29" s="751">
        <v>2919</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541939</v>
      </c>
      <c r="BO29" s="799"/>
      <c r="BP29" s="799"/>
      <c r="BQ29" s="799"/>
      <c r="BR29" s="799"/>
      <c r="BS29" s="799"/>
      <c r="BT29" s="799"/>
      <c r="BU29" s="800"/>
      <c r="BV29" s="798">
        <v>541455</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96.3</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1463368</v>
      </c>
      <c r="BO30" s="833"/>
      <c r="BP30" s="833"/>
      <c r="BQ30" s="833"/>
      <c r="BR30" s="833"/>
      <c r="BS30" s="833"/>
      <c r="BT30" s="833"/>
      <c r="BU30" s="834"/>
      <c r="BV30" s="832">
        <v>1443855</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2">
      <c r="A33" s="163"/>
      <c r="B33" s="190"/>
      <c r="C33" s="750" t="s">
        <v>187</v>
      </c>
      <c r="D33" s="750"/>
      <c r="E33" s="749" t="s">
        <v>188</v>
      </c>
      <c r="F33" s="749"/>
      <c r="G33" s="749"/>
      <c r="H33" s="749"/>
      <c r="I33" s="749"/>
      <c r="J33" s="749"/>
      <c r="K33" s="749"/>
      <c r="L33" s="749"/>
      <c r="M33" s="749"/>
      <c r="N33" s="749"/>
      <c r="O33" s="749"/>
      <c r="P33" s="749"/>
      <c r="Q33" s="749"/>
      <c r="R33" s="749"/>
      <c r="S33" s="749"/>
      <c r="T33" s="167"/>
      <c r="U33" s="750" t="s">
        <v>187</v>
      </c>
      <c r="V33" s="750"/>
      <c r="W33" s="749" t="s">
        <v>188</v>
      </c>
      <c r="X33" s="749"/>
      <c r="Y33" s="749"/>
      <c r="Z33" s="749"/>
      <c r="AA33" s="749"/>
      <c r="AB33" s="749"/>
      <c r="AC33" s="749"/>
      <c r="AD33" s="749"/>
      <c r="AE33" s="749"/>
      <c r="AF33" s="749"/>
      <c r="AG33" s="749"/>
      <c r="AH33" s="749"/>
      <c r="AI33" s="749"/>
      <c r="AJ33" s="749"/>
      <c r="AK33" s="749"/>
      <c r="AL33" s="167"/>
      <c r="AM33" s="750" t="s">
        <v>187</v>
      </c>
      <c r="AN33" s="750"/>
      <c r="AO33" s="749" t="s">
        <v>188</v>
      </c>
      <c r="AP33" s="749"/>
      <c r="AQ33" s="749"/>
      <c r="AR33" s="749"/>
      <c r="AS33" s="749"/>
      <c r="AT33" s="749"/>
      <c r="AU33" s="749"/>
      <c r="AV33" s="749"/>
      <c r="AW33" s="749"/>
      <c r="AX33" s="749"/>
      <c r="AY33" s="749"/>
      <c r="AZ33" s="749"/>
      <c r="BA33" s="749"/>
      <c r="BB33" s="749"/>
      <c r="BC33" s="749"/>
      <c r="BD33" s="173"/>
      <c r="BE33" s="749" t="s">
        <v>189</v>
      </c>
      <c r="BF33" s="749"/>
      <c r="BG33" s="749" t="s">
        <v>190</v>
      </c>
      <c r="BH33" s="749"/>
      <c r="BI33" s="749"/>
      <c r="BJ33" s="749"/>
      <c r="BK33" s="749"/>
      <c r="BL33" s="749"/>
      <c r="BM33" s="749"/>
      <c r="BN33" s="749"/>
      <c r="BO33" s="749"/>
      <c r="BP33" s="749"/>
      <c r="BQ33" s="749"/>
      <c r="BR33" s="749"/>
      <c r="BS33" s="749"/>
      <c r="BT33" s="749"/>
      <c r="BU33" s="749"/>
      <c r="BV33" s="173"/>
      <c r="BW33" s="750" t="s">
        <v>189</v>
      </c>
      <c r="BX33" s="750"/>
      <c r="BY33" s="749" t="s">
        <v>191</v>
      </c>
      <c r="BZ33" s="749"/>
      <c r="CA33" s="749"/>
      <c r="CB33" s="749"/>
      <c r="CC33" s="749"/>
      <c r="CD33" s="749"/>
      <c r="CE33" s="749"/>
      <c r="CF33" s="749"/>
      <c r="CG33" s="749"/>
      <c r="CH33" s="749"/>
      <c r="CI33" s="749"/>
      <c r="CJ33" s="749"/>
      <c r="CK33" s="749"/>
      <c r="CL33" s="749"/>
      <c r="CM33" s="749"/>
      <c r="CN33" s="167"/>
      <c r="CO33" s="750" t="s">
        <v>187</v>
      </c>
      <c r="CP33" s="750"/>
      <c r="CQ33" s="749" t="s">
        <v>192</v>
      </c>
      <c r="CR33" s="749"/>
      <c r="CS33" s="749"/>
      <c r="CT33" s="749"/>
      <c r="CU33" s="749"/>
      <c r="CV33" s="749"/>
      <c r="CW33" s="749"/>
      <c r="CX33" s="749"/>
      <c r="CY33" s="749"/>
      <c r="CZ33" s="749"/>
      <c r="DA33" s="749"/>
      <c r="DB33" s="749"/>
      <c r="DC33" s="749"/>
      <c r="DD33" s="749"/>
      <c r="DE33" s="749"/>
      <c r="DF33" s="167"/>
      <c r="DG33" s="748" t="s">
        <v>193</v>
      </c>
      <c r="DH33" s="748"/>
      <c r="DI33" s="168"/>
    </row>
    <row r="34" spans="1:113" ht="32.25" customHeight="1" x14ac:dyDescent="0.2">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3</v>
      </c>
      <c r="V34" s="746"/>
      <c r="W34" s="747" t="str">
        <f>IF('各会計、関係団体の財政状況及び健全化判断比率'!B28="","",'各会計、関係団体の財政状況及び健全化判断比率'!B28)</f>
        <v>国民健康保険事業</v>
      </c>
      <c r="X34" s="747"/>
      <c r="Y34" s="747"/>
      <c r="Z34" s="747"/>
      <c r="AA34" s="747"/>
      <c r="AB34" s="747"/>
      <c r="AC34" s="747"/>
      <c r="AD34" s="747"/>
      <c r="AE34" s="747"/>
      <c r="AF34" s="747"/>
      <c r="AG34" s="747"/>
      <c r="AH34" s="747"/>
      <c r="AI34" s="747"/>
      <c r="AJ34" s="747"/>
      <c r="AK34" s="747"/>
      <c r="AL34" s="163"/>
      <c r="AM34" s="746">
        <f>IF(AO34="","",MAX(C34:D43,U34:V43)+1)</f>
        <v>6</v>
      </c>
      <c r="AN34" s="746"/>
      <c r="AO34" s="747" t="str">
        <f>IF('各会計、関係団体の財政状況及び健全化判断比率'!B31="","",'各会計、関係団体の財政状況及び健全化判断比率'!B31)</f>
        <v>水道事業</v>
      </c>
      <c r="AP34" s="747"/>
      <c r="AQ34" s="747"/>
      <c r="AR34" s="747"/>
      <c r="AS34" s="747"/>
      <c r="AT34" s="747"/>
      <c r="AU34" s="747"/>
      <c r="AV34" s="747"/>
      <c r="AW34" s="747"/>
      <c r="AX34" s="747"/>
      <c r="AY34" s="747"/>
      <c r="AZ34" s="747"/>
      <c r="BA34" s="747"/>
      <c r="BB34" s="747"/>
      <c r="BC34" s="747"/>
      <c r="BD34" s="163"/>
      <c r="BE34" s="746">
        <f>IF(BG34="","",MAX(C34:D43,U34:V43,AM34:AN43)+1)</f>
        <v>8</v>
      </c>
      <c r="BF34" s="746"/>
      <c r="BG34" s="747" t="str">
        <f>IF('各会計、関係団体の財政状況及び健全化判断比率'!B33="","",'各会計、関係団体の財政状況及び健全化判断比率'!B33)</f>
        <v>宅地造成事業</v>
      </c>
      <c r="BH34" s="747"/>
      <c r="BI34" s="747"/>
      <c r="BJ34" s="747"/>
      <c r="BK34" s="747"/>
      <c r="BL34" s="747"/>
      <c r="BM34" s="747"/>
      <c r="BN34" s="747"/>
      <c r="BO34" s="747"/>
      <c r="BP34" s="747"/>
      <c r="BQ34" s="747"/>
      <c r="BR34" s="747"/>
      <c r="BS34" s="747"/>
      <c r="BT34" s="747"/>
      <c r="BU34" s="747"/>
      <c r="BV34" s="163"/>
      <c r="BW34" s="746">
        <f>IF(BY34="","",MAX(C34:D43,U34:V43,AM34:AN43,BE34:BF43)+1)</f>
        <v>9</v>
      </c>
      <c r="BX34" s="746"/>
      <c r="BY34" s="747" t="str">
        <f>IF('各会計、関係団体の財政状況及び健全化判断比率'!B68="","",'各会計、関係団体の財政状況及び健全化判断比率'!B68)</f>
        <v>公立紀南病院組合</v>
      </c>
      <c r="BZ34" s="747"/>
      <c r="CA34" s="747"/>
      <c r="CB34" s="747"/>
      <c r="CC34" s="747"/>
      <c r="CD34" s="747"/>
      <c r="CE34" s="747"/>
      <c r="CF34" s="747"/>
      <c r="CG34" s="747"/>
      <c r="CH34" s="747"/>
      <c r="CI34" s="747"/>
      <c r="CJ34" s="747"/>
      <c r="CK34" s="747"/>
      <c r="CL34" s="747"/>
      <c r="CM34" s="747"/>
      <c r="CN34" s="163"/>
      <c r="CO34" s="746" t="str">
        <f>IF(CQ34="","",MAX(C34:D43,U34:V43,AM34:AN43,BE34:BF43,BW34:BX43)+1)</f>
        <v/>
      </c>
      <c r="CP34" s="746"/>
      <c r="CQ34" s="747" t="str">
        <f>IF('各会計、関係団体の財政状況及び健全化判断比率'!BS7="","",'各会計、関係団体の財政状況及び健全化判断比率'!BS7)</f>
        <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2">
      <c r="A35" s="163"/>
      <c r="B35" s="190"/>
      <c r="C35" s="746">
        <f>IF(E35="","",C34+1)</f>
        <v>2</v>
      </c>
      <c r="D35" s="746"/>
      <c r="E35" s="747" t="str">
        <f>IF('各会計、関係団体の財政状況及び健全化判断比率'!B8="","",'各会計、関係団体の財政状況及び健全化判断比率'!B8)</f>
        <v>奨学事業</v>
      </c>
      <c r="F35" s="747"/>
      <c r="G35" s="747"/>
      <c r="H35" s="747"/>
      <c r="I35" s="747"/>
      <c r="J35" s="747"/>
      <c r="K35" s="747"/>
      <c r="L35" s="747"/>
      <c r="M35" s="747"/>
      <c r="N35" s="747"/>
      <c r="O35" s="747"/>
      <c r="P35" s="747"/>
      <c r="Q35" s="747"/>
      <c r="R35" s="747"/>
      <c r="S35" s="747"/>
      <c r="T35" s="163"/>
      <c r="U35" s="746">
        <f>IF(W35="","",U34+1)</f>
        <v>4</v>
      </c>
      <c r="V35" s="746"/>
      <c r="W35" s="747" t="str">
        <f>IF('各会計、関係団体の財政状況及び健全化判断比率'!B29="","",'各会計、関係団体の財政状況及び健全化判断比率'!B29)</f>
        <v>介護保険</v>
      </c>
      <c r="X35" s="747"/>
      <c r="Y35" s="747"/>
      <c r="Z35" s="747"/>
      <c r="AA35" s="747"/>
      <c r="AB35" s="747"/>
      <c r="AC35" s="747"/>
      <c r="AD35" s="747"/>
      <c r="AE35" s="747"/>
      <c r="AF35" s="747"/>
      <c r="AG35" s="747"/>
      <c r="AH35" s="747"/>
      <c r="AI35" s="747"/>
      <c r="AJ35" s="747"/>
      <c r="AK35" s="747"/>
      <c r="AL35" s="163"/>
      <c r="AM35" s="746">
        <f t="shared" ref="AM35:AM43" si="0">IF(AO35="","",AM34+1)</f>
        <v>7</v>
      </c>
      <c r="AN35" s="746"/>
      <c r="AO35" s="747" t="str">
        <f>IF('各会計、関係団体の財政状況及び健全化判断比率'!B32="","",'各会計、関係団体の財政状況及び健全化判断比率'!B32)</f>
        <v>下水道事業</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10</v>
      </c>
      <c r="BX35" s="746"/>
      <c r="BY35" s="747" t="str">
        <f>IF('各会計、関係団体の財政状況及び健全化判断比率'!B69="","",'各会計、関係団体の財政状況及び健全化判断比率'!B69)</f>
        <v>和歌山県市町村総合事務組合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2">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5</v>
      </c>
      <c r="V36" s="746"/>
      <c r="W36" s="747" t="str">
        <f>IF('各会計、関係団体の財政状況及び健全化判断比率'!B30="","",'各会計、関係団体の財政状況及び健全化判断比率'!B30)</f>
        <v>後期高齢者医療</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11</v>
      </c>
      <c r="BX36" s="746"/>
      <c r="BY36" s="747" t="str">
        <f>IF('各会計、関係団体の財政状況及び健全化判断比率'!B70="","",'各会計、関係団体の財政状況及び健全化判断比率'!B70)</f>
        <v>和歌山県後期高齢者医療広域組合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2">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12</v>
      </c>
      <c r="BX37" s="746"/>
      <c r="BY37" s="747" t="str">
        <f>IF('各会計、関係団体の財政状況及び健全化判断比率'!B71="","",'各会計、関係団体の財政状況及び健全化判断比率'!B71)</f>
        <v>紀南地方児童福祉施設組合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2">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13</v>
      </c>
      <c r="BX38" s="746"/>
      <c r="BY38" s="747" t="str">
        <f>IF('各会計、関係団体の財政状況及び健全化判断比率'!B72="","",'各会計、関係団体の財政状況及び健全化判断比率'!B72)</f>
        <v>富田川衛生施設組合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2">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14</v>
      </c>
      <c r="BX39" s="746"/>
      <c r="BY39" s="747" t="str">
        <f>IF('各会計、関係団体の財政状況及び健全化判断比率'!B73="","",'各会計、関係団体の財政状況及び健全化判断比率'!B73)</f>
        <v>富田川治水組合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2">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15</v>
      </c>
      <c r="BX40" s="746"/>
      <c r="BY40" s="747" t="str">
        <f>IF('各会計、関係団体の財政状況及び健全化判断比率'!B74="","",'各会計、関係団体の財政状況及び健全化判断比率'!B74)</f>
        <v>和歌山県地方税回収機構</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2">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16</v>
      </c>
      <c r="BX41" s="746"/>
      <c r="BY41" s="747" t="str">
        <f>IF('各会計、関係団体の財政状況及び健全化判断比率'!B75="","",'各会計、関係団体の財政状況及び健全化判断比率'!B75)</f>
        <v>紀南地方老人福祉施設組合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2">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17</v>
      </c>
      <c r="BX42" s="746"/>
      <c r="BY42" s="747" t="str">
        <f>IF('各会計、関係団体の財政状況及び健全化判断比率'!B76="","",'各会計、関係団体の財政状況及び健全化判断比率'!B76)</f>
        <v>紀南地方老人福祉施設組合（公営企業会計）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2">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18</v>
      </c>
      <c r="BX43" s="746"/>
      <c r="BY43" s="747" t="str">
        <f>IF('各会計、関係団体の財政状況及び健全化判断比率'!B77="","",'各会計、関係団体の財政状況及び健全化判断比率'!B77)</f>
        <v>田辺周辺広域市町村圏組合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gvY1JB/BuLnJRa6zvO9E6iGCfz/o8LI9X8DLMeOmw7iIApPvj1nAKGxfR0i950MpNBPVkeWTRSeCrZsuEjihsg==" saltValue="4/1A+FUvNDA2EBrJTHVh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70" zoomScaleNormal="70" zoomScaleSheetLayoutView="100" workbookViewId="0">
      <selection activeCell="J38" sqref="J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18.95</v>
      </c>
      <c r="G34" s="33">
        <v>20.61</v>
      </c>
      <c r="H34" s="33">
        <v>20.11</v>
      </c>
      <c r="I34" s="33">
        <v>20.13</v>
      </c>
      <c r="J34" s="34">
        <v>19.78</v>
      </c>
      <c r="K34" s="22"/>
      <c r="L34" s="22"/>
      <c r="M34" s="22"/>
      <c r="N34" s="22"/>
      <c r="O34" s="22"/>
      <c r="P34" s="22"/>
    </row>
    <row r="35" spans="1:16" ht="39" customHeight="1" x14ac:dyDescent="0.2">
      <c r="A35" s="22"/>
      <c r="B35" s="35"/>
      <c r="C35" s="1132" t="s">
        <v>537</v>
      </c>
      <c r="D35" s="1132"/>
      <c r="E35" s="1133"/>
      <c r="F35" s="36" t="s">
        <v>490</v>
      </c>
      <c r="G35" s="37" t="s">
        <v>490</v>
      </c>
      <c r="H35" s="37" t="s">
        <v>490</v>
      </c>
      <c r="I35" s="37">
        <v>10.029999999999999</v>
      </c>
      <c r="J35" s="38">
        <v>10.52</v>
      </c>
      <c r="K35" s="22"/>
      <c r="L35" s="22"/>
      <c r="M35" s="22"/>
      <c r="N35" s="22"/>
      <c r="O35" s="22"/>
      <c r="P35" s="22"/>
    </row>
    <row r="36" spans="1:16" ht="39" customHeight="1" x14ac:dyDescent="0.2">
      <c r="A36" s="22"/>
      <c r="B36" s="35"/>
      <c r="C36" s="1132" t="s">
        <v>538</v>
      </c>
      <c r="D36" s="1132"/>
      <c r="E36" s="1133"/>
      <c r="F36" s="36">
        <v>4.87</v>
      </c>
      <c r="G36" s="37">
        <v>3.05</v>
      </c>
      <c r="H36" s="37">
        <v>2.6</v>
      </c>
      <c r="I36" s="37">
        <v>2.13</v>
      </c>
      <c r="J36" s="38">
        <v>4.88</v>
      </c>
      <c r="K36" s="22"/>
      <c r="L36" s="22"/>
      <c r="M36" s="22"/>
      <c r="N36" s="22"/>
      <c r="O36" s="22"/>
      <c r="P36" s="22"/>
    </row>
    <row r="37" spans="1:16" ht="39" customHeight="1" x14ac:dyDescent="0.2">
      <c r="A37" s="22"/>
      <c r="B37" s="35"/>
      <c r="C37" s="1132" t="s">
        <v>539</v>
      </c>
      <c r="D37" s="1132"/>
      <c r="E37" s="1133"/>
      <c r="F37" s="36">
        <v>1.17</v>
      </c>
      <c r="G37" s="37">
        <v>0.86</v>
      </c>
      <c r="H37" s="37">
        <v>0.47</v>
      </c>
      <c r="I37" s="37">
        <v>0.7</v>
      </c>
      <c r="J37" s="38">
        <v>1.76</v>
      </c>
      <c r="K37" s="22"/>
      <c r="L37" s="22"/>
      <c r="M37" s="22"/>
      <c r="N37" s="22"/>
      <c r="O37" s="22"/>
      <c r="P37" s="22"/>
    </row>
    <row r="38" spans="1:16" ht="39" customHeight="1" x14ac:dyDescent="0.2">
      <c r="A38" s="22"/>
      <c r="B38" s="35"/>
      <c r="C38" s="1132" t="s">
        <v>540</v>
      </c>
      <c r="D38" s="1132"/>
      <c r="E38" s="1133"/>
      <c r="F38" s="36">
        <v>1.9</v>
      </c>
      <c r="G38" s="37">
        <v>7.49</v>
      </c>
      <c r="H38" s="37">
        <v>4.3</v>
      </c>
      <c r="I38" s="37">
        <v>5.62</v>
      </c>
      <c r="J38" s="38">
        <v>1.73</v>
      </c>
      <c r="K38" s="22"/>
      <c r="L38" s="22"/>
      <c r="M38" s="22"/>
      <c r="N38" s="22"/>
      <c r="O38" s="22"/>
      <c r="P38" s="22"/>
    </row>
    <row r="39" spans="1:16" ht="39" customHeight="1" x14ac:dyDescent="0.2">
      <c r="A39" s="22"/>
      <c r="B39" s="35"/>
      <c r="C39" s="1132" t="s">
        <v>541</v>
      </c>
      <c r="D39" s="1132"/>
      <c r="E39" s="1133"/>
      <c r="F39" s="36">
        <v>0.06</v>
      </c>
      <c r="G39" s="37">
        <v>0.05</v>
      </c>
      <c r="H39" s="37">
        <v>0.09</v>
      </c>
      <c r="I39" s="37">
        <v>7.0000000000000007E-2</v>
      </c>
      <c r="J39" s="38">
        <v>0.1</v>
      </c>
      <c r="K39" s="22"/>
      <c r="L39" s="22"/>
      <c r="M39" s="22"/>
      <c r="N39" s="22"/>
      <c r="O39" s="22"/>
      <c r="P39" s="22"/>
    </row>
    <row r="40" spans="1:16" ht="39" customHeight="1" x14ac:dyDescent="0.2">
      <c r="A40" s="22"/>
      <c r="B40" s="35"/>
      <c r="C40" s="1132" t="s">
        <v>542</v>
      </c>
      <c r="D40" s="1132"/>
      <c r="E40" s="1133"/>
      <c r="F40" s="36">
        <v>0.11</v>
      </c>
      <c r="G40" s="37">
        <v>0</v>
      </c>
      <c r="H40" s="37">
        <v>0.11</v>
      </c>
      <c r="I40" s="37">
        <v>0.1</v>
      </c>
      <c r="J40" s="38">
        <v>0.09</v>
      </c>
      <c r="K40" s="22"/>
      <c r="L40" s="22"/>
      <c r="M40" s="22"/>
      <c r="N40" s="22"/>
      <c r="O40" s="22"/>
      <c r="P40" s="22"/>
    </row>
    <row r="41" spans="1:16" ht="39" customHeight="1" x14ac:dyDescent="0.2">
      <c r="A41" s="22"/>
      <c r="B41" s="35"/>
      <c r="C41" s="1132" t="s">
        <v>543</v>
      </c>
      <c r="D41" s="1132"/>
      <c r="E41" s="1133"/>
      <c r="F41" s="36">
        <v>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545</v>
      </c>
      <c r="G42" s="37" t="s">
        <v>490</v>
      </c>
      <c r="H42" s="37" t="s">
        <v>490</v>
      </c>
      <c r="I42" s="37" t="s">
        <v>490</v>
      </c>
      <c r="J42" s="38" t="s">
        <v>490</v>
      </c>
      <c r="K42" s="22"/>
      <c r="L42" s="22"/>
      <c r="M42" s="22"/>
      <c r="N42" s="22"/>
      <c r="O42" s="22"/>
      <c r="P42" s="22"/>
    </row>
    <row r="43" spans="1:16" ht="39" customHeight="1" thickBot="1" x14ac:dyDescent="0.25">
      <c r="A43" s="22"/>
      <c r="B43" s="40"/>
      <c r="C43" s="1134" t="s">
        <v>546</v>
      </c>
      <c r="D43" s="1134"/>
      <c r="E43" s="1135"/>
      <c r="F43" s="41">
        <v>0.19</v>
      </c>
      <c r="G43" s="42">
        <v>0.15</v>
      </c>
      <c r="H43" s="42">
        <v>0.81</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1D+dpfXnRCBKz2U2ilA2HPP2ixIrwCcy/0C1Xolzq/iRQlMnKe1qdiiEMtqX2Ka2KjjNZtCKnGjn2bnOTgVQ==" saltValue="IVKCZyFGutdD6iQBFof3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661</v>
      </c>
      <c r="L45" s="58">
        <v>688</v>
      </c>
      <c r="M45" s="58">
        <v>669</v>
      </c>
      <c r="N45" s="58">
        <v>654</v>
      </c>
      <c r="O45" s="59">
        <v>591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243</v>
      </c>
      <c r="L48" s="62">
        <v>237</v>
      </c>
      <c r="M48" s="62">
        <v>251</v>
      </c>
      <c r="N48" s="62">
        <v>182</v>
      </c>
      <c r="O48" s="63">
        <v>182</v>
      </c>
      <c r="P48" s="46"/>
      <c r="Q48" s="46"/>
      <c r="R48" s="46"/>
      <c r="S48" s="46"/>
      <c r="T48" s="46"/>
      <c r="U48" s="46"/>
    </row>
    <row r="49" spans="1:21" ht="30.75" customHeight="1" x14ac:dyDescent="0.2">
      <c r="A49" s="46"/>
      <c r="B49" s="1163"/>
      <c r="C49" s="1164"/>
      <c r="D49" s="60"/>
      <c r="E49" s="1140" t="s">
        <v>14</v>
      </c>
      <c r="F49" s="1140"/>
      <c r="G49" s="1140"/>
      <c r="H49" s="1140"/>
      <c r="I49" s="1140"/>
      <c r="J49" s="1141"/>
      <c r="K49" s="61">
        <v>70</v>
      </c>
      <c r="L49" s="62">
        <v>30</v>
      </c>
      <c r="M49" s="62">
        <v>30</v>
      </c>
      <c r="N49" s="62">
        <v>30</v>
      </c>
      <c r="O49" s="63">
        <v>29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494</v>
      </c>
      <c r="L52" s="62">
        <v>500</v>
      </c>
      <c r="M52" s="62">
        <v>478</v>
      </c>
      <c r="N52" s="62">
        <v>456</v>
      </c>
      <c r="O52" s="63">
        <v>471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480</v>
      </c>
      <c r="L53" s="67">
        <v>455</v>
      </c>
      <c r="M53" s="67">
        <v>472</v>
      </c>
      <c r="N53" s="67">
        <v>410</v>
      </c>
      <c r="O53" s="68">
        <v>331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I7Heqr883ncKivLvLzYEFDiTUd2SKxz4aAJqKlG9BexlBfzyslReGHnj7R6s1HU6+bMLLuo+d6moACV4yXoQg==" saltValue="wd1xMv1D9OQ3qixr/D476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53" sqref="M53"/>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6556</v>
      </c>
      <c r="J41" s="331">
        <v>6058</v>
      </c>
      <c r="K41" s="331">
        <v>5636</v>
      </c>
      <c r="L41" s="331">
        <v>5262</v>
      </c>
      <c r="M41" s="332">
        <v>5239</v>
      </c>
    </row>
    <row r="42" spans="2:13" ht="27.75" customHeight="1" x14ac:dyDescent="0.2">
      <c r="B42" s="1171"/>
      <c r="C42" s="1172"/>
      <c r="D42" s="104"/>
      <c r="E42" s="1175" t="s">
        <v>32</v>
      </c>
      <c r="F42" s="1175"/>
      <c r="G42" s="1175"/>
      <c r="H42" s="1176"/>
      <c r="I42" s="333" t="s">
        <v>490</v>
      </c>
      <c r="J42" s="334" t="s">
        <v>490</v>
      </c>
      <c r="K42" s="334" t="s">
        <v>490</v>
      </c>
      <c r="L42" s="334" t="s">
        <v>490</v>
      </c>
      <c r="M42" s="335" t="s">
        <v>490</v>
      </c>
    </row>
    <row r="43" spans="2:13" ht="27.75" customHeight="1" x14ac:dyDescent="0.2">
      <c r="B43" s="1171"/>
      <c r="C43" s="1172"/>
      <c r="D43" s="104"/>
      <c r="E43" s="1175" t="s">
        <v>33</v>
      </c>
      <c r="F43" s="1175"/>
      <c r="G43" s="1175"/>
      <c r="H43" s="1176"/>
      <c r="I43" s="333">
        <v>2641</v>
      </c>
      <c r="J43" s="334">
        <v>1700</v>
      </c>
      <c r="K43" s="334">
        <v>2360</v>
      </c>
      <c r="L43" s="334">
        <v>1962</v>
      </c>
      <c r="M43" s="335">
        <v>1603</v>
      </c>
    </row>
    <row r="44" spans="2:13" ht="27.75" customHeight="1" x14ac:dyDescent="0.2">
      <c r="B44" s="1171"/>
      <c r="C44" s="1172"/>
      <c r="D44" s="104"/>
      <c r="E44" s="1175" t="s">
        <v>34</v>
      </c>
      <c r="F44" s="1175"/>
      <c r="G44" s="1175"/>
      <c r="H44" s="1176"/>
      <c r="I44" s="333">
        <v>420</v>
      </c>
      <c r="J44" s="334">
        <v>388</v>
      </c>
      <c r="K44" s="334">
        <v>366</v>
      </c>
      <c r="L44" s="334">
        <v>348</v>
      </c>
      <c r="M44" s="335">
        <v>311</v>
      </c>
    </row>
    <row r="45" spans="2:13" ht="27.75" customHeight="1" x14ac:dyDescent="0.2">
      <c r="B45" s="1171"/>
      <c r="C45" s="1172"/>
      <c r="D45" s="104"/>
      <c r="E45" s="1175" t="s">
        <v>35</v>
      </c>
      <c r="F45" s="1175"/>
      <c r="G45" s="1175"/>
      <c r="H45" s="1176"/>
      <c r="I45" s="333">
        <v>702</v>
      </c>
      <c r="J45" s="334">
        <v>677</v>
      </c>
      <c r="K45" s="334">
        <v>705</v>
      </c>
      <c r="L45" s="334">
        <v>702</v>
      </c>
      <c r="M45" s="335">
        <v>723</v>
      </c>
    </row>
    <row r="46" spans="2:13" ht="27.75" customHeight="1" x14ac:dyDescent="0.2">
      <c r="B46" s="1171"/>
      <c r="C46" s="1172"/>
      <c r="D46" s="105"/>
      <c r="E46" s="1175" t="s">
        <v>36</v>
      </c>
      <c r="F46" s="1175"/>
      <c r="G46" s="1175"/>
      <c r="H46" s="1176"/>
      <c r="I46" s="333" t="s">
        <v>490</v>
      </c>
      <c r="J46" s="334" t="s">
        <v>490</v>
      </c>
      <c r="K46" s="334" t="s">
        <v>490</v>
      </c>
      <c r="L46" s="334" t="s">
        <v>490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2781</v>
      </c>
      <c r="J50" s="334">
        <v>3048</v>
      </c>
      <c r="K50" s="334">
        <v>3386</v>
      </c>
      <c r="L50" s="334">
        <v>3800</v>
      </c>
      <c r="M50" s="335">
        <v>3979</v>
      </c>
    </row>
    <row r="51" spans="2:13" ht="27.75" customHeight="1" x14ac:dyDescent="0.2">
      <c r="B51" s="1171"/>
      <c r="C51" s="1172"/>
      <c r="D51" s="104"/>
      <c r="E51" s="1175" t="s">
        <v>42</v>
      </c>
      <c r="F51" s="1175"/>
      <c r="G51" s="1175"/>
      <c r="H51" s="1176"/>
      <c r="I51" s="333">
        <v>133</v>
      </c>
      <c r="J51" s="334">
        <v>134</v>
      </c>
      <c r="K51" s="334">
        <v>83</v>
      </c>
      <c r="L51" s="334">
        <v>55</v>
      </c>
      <c r="M51" s="335">
        <v>47</v>
      </c>
    </row>
    <row r="52" spans="2:13" ht="27.75" customHeight="1" x14ac:dyDescent="0.2">
      <c r="B52" s="1173"/>
      <c r="C52" s="1174"/>
      <c r="D52" s="104"/>
      <c r="E52" s="1175" t="s">
        <v>43</v>
      </c>
      <c r="F52" s="1175"/>
      <c r="G52" s="1175"/>
      <c r="H52" s="1176"/>
      <c r="I52" s="333">
        <v>5251</v>
      </c>
      <c r="J52" s="334">
        <v>5039</v>
      </c>
      <c r="K52" s="334">
        <v>4739</v>
      </c>
      <c r="L52" s="334">
        <v>4458</v>
      </c>
      <c r="M52" s="335">
        <v>4492</v>
      </c>
    </row>
    <row r="53" spans="2:13" ht="27.75" customHeight="1" thickBot="1" x14ac:dyDescent="0.25">
      <c r="B53" s="1177" t="s">
        <v>19</v>
      </c>
      <c r="C53" s="1178"/>
      <c r="D53" s="108"/>
      <c r="E53" s="1179" t="s">
        <v>44</v>
      </c>
      <c r="F53" s="1179"/>
      <c r="G53" s="1179"/>
      <c r="H53" s="1180"/>
      <c r="I53" s="336">
        <v>2153</v>
      </c>
      <c r="J53" s="337">
        <v>602</v>
      </c>
      <c r="K53" s="337">
        <v>860</v>
      </c>
      <c r="L53" s="337">
        <v>-40</v>
      </c>
      <c r="M53" s="338">
        <v>-642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fbHT9RCEhpyY8bWNhJyVO3GBr0LMMxR2/6hMImc9KgfnAkbi/h+7SN06Zu6Ayrathk81qqeNKXEgrgTKFM6iw==" saltValue="WN7NA7zDK1rzIlHD0KLw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3" zoomScale="70" zoomScaleNormal="70"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1444</v>
      </c>
      <c r="G55" s="339">
        <v>1540</v>
      </c>
      <c r="H55" s="340">
        <v>1712</v>
      </c>
    </row>
    <row r="56" spans="2:8" ht="52.5" customHeight="1" x14ac:dyDescent="0.2">
      <c r="B56" s="120"/>
      <c r="C56" s="1198" t="s">
        <v>47</v>
      </c>
      <c r="D56" s="1198"/>
      <c r="E56" s="1199"/>
      <c r="F56" s="341">
        <v>541</v>
      </c>
      <c r="G56" s="341">
        <v>541</v>
      </c>
      <c r="H56" s="342">
        <v>542</v>
      </c>
    </row>
    <row r="57" spans="2:8" ht="53.25" customHeight="1" x14ac:dyDescent="0.2">
      <c r="B57" s="120"/>
      <c r="C57" s="1200" t="s">
        <v>48</v>
      </c>
      <c r="D57" s="1200"/>
      <c r="E57" s="1201"/>
      <c r="F57" s="343">
        <v>1101</v>
      </c>
      <c r="G57" s="343">
        <v>1444</v>
      </c>
      <c r="H57" s="344">
        <v>1463</v>
      </c>
    </row>
    <row r="58" spans="2:8" ht="45.75" customHeight="1" x14ac:dyDescent="0.2">
      <c r="B58" s="121"/>
      <c r="C58" s="1188" t="s">
        <v>565</v>
      </c>
      <c r="D58" s="1189"/>
      <c r="E58" s="1190"/>
      <c r="F58" s="345">
        <v>416</v>
      </c>
      <c r="G58" s="345">
        <v>561</v>
      </c>
      <c r="H58" s="346">
        <v>527</v>
      </c>
    </row>
    <row r="59" spans="2:8" ht="45.75" customHeight="1" x14ac:dyDescent="0.2">
      <c r="B59" s="121"/>
      <c r="C59" s="1188" t="s">
        <v>569</v>
      </c>
      <c r="D59" s="1189"/>
      <c r="E59" s="1190"/>
      <c r="F59" s="345">
        <v>0</v>
      </c>
      <c r="G59" s="345">
        <v>100</v>
      </c>
      <c r="H59" s="346">
        <v>200</v>
      </c>
    </row>
    <row r="60" spans="2:8" ht="45.75" customHeight="1" x14ac:dyDescent="0.2">
      <c r="B60" s="121"/>
      <c r="C60" s="1188" t="s">
        <v>566</v>
      </c>
      <c r="D60" s="1189"/>
      <c r="E60" s="1190"/>
      <c r="F60" s="345">
        <v>234</v>
      </c>
      <c r="G60" s="345">
        <v>239</v>
      </c>
      <c r="H60" s="346">
        <v>190</v>
      </c>
    </row>
    <row r="61" spans="2:8" ht="45.75" customHeight="1" x14ac:dyDescent="0.2">
      <c r="B61" s="121"/>
      <c r="C61" s="1188" t="s">
        <v>567</v>
      </c>
      <c r="D61" s="1189"/>
      <c r="E61" s="1190"/>
      <c r="F61" s="345">
        <v>136</v>
      </c>
      <c r="G61" s="345">
        <v>197</v>
      </c>
      <c r="H61" s="346">
        <v>147</v>
      </c>
    </row>
    <row r="62" spans="2:8" ht="45.75" customHeight="1" thickBot="1" x14ac:dyDescent="0.25">
      <c r="B62" s="122"/>
      <c r="C62" s="1191" t="s">
        <v>568</v>
      </c>
      <c r="D62" s="1192"/>
      <c r="E62" s="1193"/>
      <c r="F62" s="347">
        <v>113</v>
      </c>
      <c r="G62" s="347">
        <v>121</v>
      </c>
      <c r="H62" s="348">
        <v>132</v>
      </c>
    </row>
    <row r="63" spans="2:8" ht="52.5" customHeight="1" thickBot="1" x14ac:dyDescent="0.25">
      <c r="B63" s="123"/>
      <c r="C63" s="1194" t="s">
        <v>49</v>
      </c>
      <c r="D63" s="1194"/>
      <c r="E63" s="1195"/>
      <c r="F63" s="349">
        <v>3086</v>
      </c>
      <c r="G63" s="349">
        <v>3525</v>
      </c>
      <c r="H63" s="350">
        <v>3717</v>
      </c>
    </row>
    <row r="64" spans="2:8" ht="13.2" x14ac:dyDescent="0.2"/>
  </sheetData>
  <sheetProtection algorithmName="SHA-512" hashValue="cV0k80UtG6gwfTCpV/pduDg6ERgDM6f+UE0lrvN9JFkaq7G3v9AhRo35TXSDVt8hXVCTD9/00seGGkL7WCLoAQ==" saltValue="rpCxVGxCJegK5GvXWql+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35901</v>
      </c>
      <c r="E3" s="142"/>
      <c r="F3" s="143">
        <v>96248</v>
      </c>
      <c r="G3" s="144"/>
      <c r="H3" s="145"/>
    </row>
    <row r="4" spans="1:8" x14ac:dyDescent="0.2">
      <c r="A4" s="146"/>
      <c r="B4" s="147"/>
      <c r="C4" s="148"/>
      <c r="D4" s="149">
        <v>24407</v>
      </c>
      <c r="E4" s="150"/>
      <c r="F4" s="151">
        <v>55768</v>
      </c>
      <c r="G4" s="152"/>
      <c r="H4" s="153"/>
    </row>
    <row r="5" spans="1:8" x14ac:dyDescent="0.2">
      <c r="A5" s="134" t="s">
        <v>522</v>
      </c>
      <c r="B5" s="139"/>
      <c r="C5" s="140"/>
      <c r="D5" s="141">
        <v>24741</v>
      </c>
      <c r="E5" s="142"/>
      <c r="F5" s="143">
        <v>76413</v>
      </c>
      <c r="G5" s="144"/>
      <c r="H5" s="145"/>
    </row>
    <row r="6" spans="1:8" x14ac:dyDescent="0.2">
      <c r="A6" s="146"/>
      <c r="B6" s="147"/>
      <c r="C6" s="148"/>
      <c r="D6" s="149">
        <v>21803</v>
      </c>
      <c r="E6" s="150"/>
      <c r="F6" s="151">
        <v>39658</v>
      </c>
      <c r="G6" s="152"/>
      <c r="H6" s="153"/>
    </row>
    <row r="7" spans="1:8" x14ac:dyDescent="0.2">
      <c r="A7" s="134" t="s">
        <v>523</v>
      </c>
      <c r="B7" s="139"/>
      <c r="C7" s="140"/>
      <c r="D7" s="141">
        <v>36815</v>
      </c>
      <c r="E7" s="142"/>
      <c r="F7" s="143">
        <v>66481</v>
      </c>
      <c r="G7" s="144"/>
      <c r="H7" s="145"/>
    </row>
    <row r="8" spans="1:8" x14ac:dyDescent="0.2">
      <c r="A8" s="146"/>
      <c r="B8" s="147"/>
      <c r="C8" s="148"/>
      <c r="D8" s="149">
        <v>19498</v>
      </c>
      <c r="E8" s="150"/>
      <c r="F8" s="151">
        <v>36120</v>
      </c>
      <c r="G8" s="152"/>
      <c r="H8" s="153"/>
    </row>
    <row r="9" spans="1:8" x14ac:dyDescent="0.2">
      <c r="A9" s="134" t="s">
        <v>524</v>
      </c>
      <c r="B9" s="139"/>
      <c r="C9" s="140"/>
      <c r="D9" s="141">
        <v>33170</v>
      </c>
      <c r="E9" s="142"/>
      <c r="F9" s="143">
        <v>67825</v>
      </c>
      <c r="G9" s="144"/>
      <c r="H9" s="145"/>
    </row>
    <row r="10" spans="1:8" x14ac:dyDescent="0.2">
      <c r="A10" s="146"/>
      <c r="B10" s="147"/>
      <c r="C10" s="148"/>
      <c r="D10" s="149">
        <v>24782</v>
      </c>
      <c r="E10" s="150"/>
      <c r="F10" s="151">
        <v>39417</v>
      </c>
      <c r="G10" s="152"/>
      <c r="H10" s="153"/>
    </row>
    <row r="11" spans="1:8" x14ac:dyDescent="0.2">
      <c r="A11" s="134" t="s">
        <v>525</v>
      </c>
      <c r="B11" s="139"/>
      <c r="C11" s="140"/>
      <c r="D11" s="141">
        <v>68816</v>
      </c>
      <c r="E11" s="142"/>
      <c r="F11" s="143">
        <v>81158</v>
      </c>
      <c r="G11" s="144"/>
      <c r="H11" s="145"/>
    </row>
    <row r="12" spans="1:8" x14ac:dyDescent="0.2">
      <c r="A12" s="146"/>
      <c r="B12" s="147"/>
      <c r="C12" s="154"/>
      <c r="D12" s="149">
        <v>57704</v>
      </c>
      <c r="E12" s="150"/>
      <c r="F12" s="151">
        <v>45320</v>
      </c>
      <c r="G12" s="152"/>
      <c r="H12" s="153"/>
    </row>
    <row r="13" spans="1:8" x14ac:dyDescent="0.2">
      <c r="A13" s="134"/>
      <c r="B13" s="139"/>
      <c r="C13" s="140"/>
      <c r="D13" s="141">
        <v>39889</v>
      </c>
      <c r="E13" s="142"/>
      <c r="F13" s="143">
        <v>77625</v>
      </c>
      <c r="G13" s="155"/>
      <c r="H13" s="145"/>
    </row>
    <row r="14" spans="1:8" x14ac:dyDescent="0.2">
      <c r="A14" s="146"/>
      <c r="B14" s="147"/>
      <c r="C14" s="148"/>
      <c r="D14" s="149">
        <v>29639</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1.68</v>
      </c>
      <c r="C19" s="156">
        <f>ROUND(VALUE(SUBSTITUTE(実質収支比率等に係る経年分析!G$48,"▲","-")),2)</f>
        <v>7.49</v>
      </c>
      <c r="D19" s="156">
        <f>ROUND(VALUE(SUBSTITUTE(実質収支比率等に係る経年分析!H$48,"▲","-")),2)</f>
        <v>4.3099999999999996</v>
      </c>
      <c r="E19" s="156">
        <f>ROUND(VALUE(SUBSTITUTE(実質収支比率等に係る経年分析!I$48,"▲","-")),2)</f>
        <v>5.63</v>
      </c>
      <c r="F19" s="156">
        <f>ROUND(VALUE(SUBSTITUTE(実質収支比率等に係る経年分析!J$48,"▲","-")),2)</f>
        <v>1.74</v>
      </c>
    </row>
    <row r="20" spans="1:11" x14ac:dyDescent="0.2">
      <c r="A20" s="156" t="s">
        <v>53</v>
      </c>
      <c r="B20" s="156">
        <f>ROUND(VALUE(SUBSTITUTE(実質収支比率等に係る経年分析!F$47,"▲","-")),2)</f>
        <v>27.88</v>
      </c>
      <c r="C20" s="156">
        <f>ROUND(VALUE(SUBSTITUTE(実質収支比率等に係る経年分析!G$47,"▲","-")),2)</f>
        <v>27.04</v>
      </c>
      <c r="D20" s="156">
        <f>ROUND(VALUE(SUBSTITUTE(実質収支比率等に係る経年分析!H$47,"▲","-")),2)</f>
        <v>33.29</v>
      </c>
      <c r="E20" s="156">
        <f>ROUND(VALUE(SUBSTITUTE(実質収支比率等に係る経年分析!I$47,"▲","-")),2)</f>
        <v>34.04</v>
      </c>
      <c r="F20" s="156">
        <f>ROUND(VALUE(SUBSTITUTE(実質収支比率等に係る経年分析!J$47,"▲","-")),2)</f>
        <v>37.69</v>
      </c>
    </row>
    <row r="21" spans="1:11" x14ac:dyDescent="0.2">
      <c r="A21" s="156" t="s">
        <v>54</v>
      </c>
      <c r="B21" s="156">
        <f>IF(ISNUMBER(VALUE(SUBSTITUTE(実質収支比率等に係る経年分析!F$49,"▲","-"))),ROUND(VALUE(SUBSTITUTE(実質収支比率等に係る経年分析!F$49,"▲","-")),2),NA())</f>
        <v>-2.2599999999999998</v>
      </c>
      <c r="C21" s="156">
        <f>IF(ISNUMBER(VALUE(SUBSTITUTE(実質収支比率等に係る経年分析!G$49,"▲","-"))),ROUND(VALUE(SUBSTITUTE(実質収支比率等に係る経年分析!G$49,"▲","-")),2),NA())</f>
        <v>7.17</v>
      </c>
      <c r="D21" s="156">
        <f>IF(ISNUMBER(VALUE(SUBSTITUTE(実質収支比率等に係る経年分析!H$49,"▲","-"))),ROUND(VALUE(SUBSTITUTE(実質収支比率等に係る経年分析!H$49,"▲","-")),2),NA())</f>
        <v>-3.3</v>
      </c>
      <c r="E21" s="156">
        <f>IF(ISNUMBER(VALUE(SUBSTITUTE(実質収支比率等に係る経年分析!I$49,"▲","-"))),ROUND(VALUE(SUBSTITUTE(実質収支比率等に係る経年分析!I$49,"▲","-")),2),NA())</f>
        <v>1.52</v>
      </c>
      <c r="F21" s="156">
        <f>IF(ISNUMBER(VALUE(SUBSTITUTE(実質収支比率等に係る経年分析!J$49,"▲","-"))),ROUND(VALUE(SUBSTITUTE(実質収支比率等に係る経年分析!J$49,"▲","-")),2),NA())</f>
        <v>-3.84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0.81</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0.26</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奨学事業</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後期高齢者医療</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7.49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5.62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1.73</v>
      </c>
    </row>
    <row r="33" spans="1:16" x14ac:dyDescent="0.2">
      <c r="A33" s="157" t="str">
        <f>IF(連結実質赤字比率に係る赤字・黒字の構成分析!C$37="",NA(),連結実質赤字比率に係る赤字・黒字の構成分析!C$37)</f>
        <v>介護保険</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1.76</v>
      </c>
    </row>
    <row r="34" spans="1:16" x14ac:dyDescent="0.2">
      <c r="A34" s="157" t="str">
        <f>IF(連結実質赤字比率に係る赤字・黒字の構成分析!C$36="",NA(),連結実質赤字比率に係る赤字・黒字の構成分析!C$36)</f>
        <v>宅地造成事業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4.87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4.88</v>
      </c>
    </row>
    <row r="35" spans="1:16" x14ac:dyDescent="0.2">
      <c r="A35" s="157" t="str">
        <f>IF(連結実質赤字比率に係る赤字・黒字の構成分析!C$35="",NA(),連結実質赤字比率に係る赤字・黒字の構成分析!C$35)</f>
        <v>下水道事業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10.029999999999999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10.52</v>
      </c>
    </row>
    <row r="36" spans="1:16" x14ac:dyDescent="0.2">
      <c r="A36" s="157" t="str">
        <f>IF(連結実質赤字比率に係る赤字・黒字の構成分析!C$34="",NA(),連結実質赤字比率に係る赤字・黒字の構成分析!C$34)</f>
        <v>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20.11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494</v>
      </c>
      <c r="E42" s="158"/>
      <c r="F42" s="158"/>
      <c r="G42" s="158">
        <f>'実質公債費比率（分子）の構造'!L$52</f>
        <v>500</v>
      </c>
      <c r="H42" s="158"/>
      <c r="I42" s="158"/>
      <c r="J42" s="158">
        <f>'実質公債費比率（分子）の構造'!M$52</f>
        <v>478</v>
      </c>
      <c r="K42" s="158"/>
      <c r="L42" s="158"/>
      <c r="M42" s="158">
        <f>'実質公債費比率（分子）の構造'!N$52</f>
        <v>456</v>
      </c>
      <c r="N42" s="158"/>
      <c r="O42" s="158"/>
      <c r="P42" s="158">
        <f>'実質公債費比率（分子）の構造'!O$52</f>
        <v>471</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70</v>
      </c>
      <c r="C45" s="158"/>
      <c r="D45" s="158"/>
      <c r="E45" s="158">
        <f>'実質公債費比率（分子）の構造'!L$49</f>
        <v>30</v>
      </c>
      <c r="F45" s="158"/>
      <c r="G45" s="158"/>
      <c r="H45" s="158">
        <f>'実質公債費比率（分子）の構造'!M$49</f>
        <v>30</v>
      </c>
      <c r="I45" s="158"/>
      <c r="J45" s="158"/>
      <c r="K45" s="158">
        <f>'実質公債費比率（分子）の構造'!N$49</f>
        <v>30</v>
      </c>
      <c r="L45" s="158"/>
      <c r="M45" s="158"/>
      <c r="N45" s="158">
        <f>'実質公債費比率（分子）の構造'!O$49</f>
        <v>29</v>
      </c>
      <c r="O45" s="158"/>
      <c r="P45" s="158"/>
    </row>
    <row r="46" spans="1:16" x14ac:dyDescent="0.2">
      <c r="A46" s="158" t="s">
        <v>64</v>
      </c>
      <c r="B46" s="158">
        <f>'実質公債費比率（分子）の構造'!K$48</f>
        <v>243</v>
      </c>
      <c r="C46" s="158"/>
      <c r="D46" s="158"/>
      <c r="E46" s="158">
        <f>'実質公債費比率（分子）の構造'!L$48</f>
        <v>237</v>
      </c>
      <c r="F46" s="158"/>
      <c r="G46" s="158"/>
      <c r="H46" s="158">
        <f>'実質公債費比率（分子）の構造'!M$48</f>
        <v>251</v>
      </c>
      <c r="I46" s="158"/>
      <c r="J46" s="158"/>
      <c r="K46" s="158">
        <f>'実質公債費比率（分子）の構造'!N$48</f>
        <v>182</v>
      </c>
      <c r="L46" s="158"/>
      <c r="M46" s="158"/>
      <c r="N46" s="158">
        <f>'実質公債費比率（分子）の構造'!O$48</f>
        <v>182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661</v>
      </c>
      <c r="C49" s="158"/>
      <c r="D49" s="158"/>
      <c r="E49" s="158">
        <f>'実質公債費比率（分子）の構造'!L$45</f>
        <v>688</v>
      </c>
      <c r="F49" s="158"/>
      <c r="G49" s="158"/>
      <c r="H49" s="158">
        <f>'実質公債費比率（分子）の構造'!M$45</f>
        <v>669</v>
      </c>
      <c r="I49" s="158"/>
      <c r="J49" s="158"/>
      <c r="K49" s="158">
        <f>'実質公債費比率（分子）の構造'!N$45</f>
        <v>654</v>
      </c>
      <c r="L49" s="158"/>
      <c r="M49" s="158"/>
      <c r="N49" s="158">
        <f>'実質公債費比率（分子）の構造'!O$45</f>
        <v>591</v>
      </c>
      <c r="O49" s="158"/>
      <c r="P49" s="158"/>
    </row>
    <row r="50" spans="1:16" x14ac:dyDescent="0.2">
      <c r="A50" s="158" t="s">
        <v>67</v>
      </c>
      <c r="B50" s="158" t="e">
        <f>NA()</f>
        <v>#N/A</v>
      </c>
      <c r="C50" s="158">
        <f>IF(ISNUMBER('実質公債費比率（分子）の構造'!K$53),'実質公債費比率（分子）の構造'!K$53,NA())</f>
        <v>480</v>
      </c>
      <c r="D50" s="158" t="e">
        <f>NA()</f>
        <v>#N/A</v>
      </c>
      <c r="E50" s="158" t="e">
        <f>NA()</f>
        <v>#N/A</v>
      </c>
      <c r="F50" s="158">
        <f>IF(ISNUMBER('実質公債費比率（分子）の構造'!L$53),'実質公債費比率（分子）の構造'!L$53,NA())</f>
        <v>455</v>
      </c>
      <c r="G50" s="158" t="e">
        <f>NA()</f>
        <v>#N/A</v>
      </c>
      <c r="H50" s="158" t="e">
        <f>NA()</f>
        <v>#N/A</v>
      </c>
      <c r="I50" s="158">
        <f>IF(ISNUMBER('実質公債費比率（分子）の構造'!M$53),'実質公債費比率（分子）の構造'!M$53,NA())</f>
        <v>472</v>
      </c>
      <c r="J50" s="158" t="e">
        <f>NA()</f>
        <v>#N/A</v>
      </c>
      <c r="K50" s="158" t="e">
        <f>NA()</f>
        <v>#N/A</v>
      </c>
      <c r="L50" s="158">
        <f>IF(ISNUMBER('実質公債費比率（分子）の構造'!N$53),'実質公債費比率（分子）の構造'!N$53,NA())</f>
        <v>410</v>
      </c>
      <c r="M50" s="158" t="e">
        <f>NA()</f>
        <v>#N/A</v>
      </c>
      <c r="N50" s="158" t="e">
        <f>NA()</f>
        <v>#N/A</v>
      </c>
      <c r="O50" s="158">
        <f>IF(ISNUMBER('実質公債費比率（分子）の構造'!O$53),'実質公債費比率（分子）の構造'!O$53,NA())</f>
        <v>331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5251</v>
      </c>
      <c r="E56" s="157"/>
      <c r="F56" s="157"/>
      <c r="G56" s="157">
        <f>'将来負担比率（分子）の構造'!J$52</f>
        <v>5039</v>
      </c>
      <c r="H56" s="157"/>
      <c r="I56" s="157"/>
      <c r="J56" s="157">
        <f>'将来負担比率（分子）の構造'!K$52</f>
        <v>4739</v>
      </c>
      <c r="K56" s="157"/>
      <c r="L56" s="157"/>
      <c r="M56" s="157">
        <f>'将来負担比率（分子）の構造'!L$52</f>
        <v>4458</v>
      </c>
      <c r="N56" s="157"/>
      <c r="O56" s="157"/>
      <c r="P56" s="157">
        <f>'将来負担比率（分子）の構造'!M$52</f>
        <v>4492</v>
      </c>
    </row>
    <row r="57" spans="1:16" x14ac:dyDescent="0.2">
      <c r="A57" s="157" t="s">
        <v>42</v>
      </c>
      <c r="B57" s="157"/>
      <c r="C57" s="157"/>
      <c r="D57" s="157">
        <f>'将来負担比率（分子）の構造'!I$51</f>
        <v>133</v>
      </c>
      <c r="E57" s="157"/>
      <c r="F57" s="157"/>
      <c r="G57" s="157">
        <f>'将来負担比率（分子）の構造'!J$51</f>
        <v>134</v>
      </c>
      <c r="H57" s="157"/>
      <c r="I57" s="157"/>
      <c r="J57" s="157">
        <f>'将来負担比率（分子）の構造'!K$51</f>
        <v>83</v>
      </c>
      <c r="K57" s="157"/>
      <c r="L57" s="157"/>
      <c r="M57" s="157">
        <f>'将来負担比率（分子）の構造'!L$51</f>
        <v>55</v>
      </c>
      <c r="N57" s="157"/>
      <c r="O57" s="157"/>
      <c r="P57" s="157">
        <f>'将来負担比率（分子）の構造'!M$51</f>
        <v>47</v>
      </c>
    </row>
    <row r="58" spans="1:16" x14ac:dyDescent="0.2">
      <c r="A58" s="157" t="s">
        <v>41</v>
      </c>
      <c r="B58" s="157"/>
      <c r="C58" s="157"/>
      <c r="D58" s="157">
        <f>'将来負担比率（分子）の構造'!I$50</f>
        <v>2781</v>
      </c>
      <c r="E58" s="157"/>
      <c r="F58" s="157"/>
      <c r="G58" s="157">
        <f>'将来負担比率（分子）の構造'!J$50</f>
        <v>3048</v>
      </c>
      <c r="H58" s="157"/>
      <c r="I58" s="157"/>
      <c r="J58" s="157">
        <f>'将来負担比率（分子）の構造'!K$50</f>
        <v>3386</v>
      </c>
      <c r="K58" s="157"/>
      <c r="L58" s="157"/>
      <c r="M58" s="157">
        <f>'将来負担比率（分子）の構造'!L$50</f>
        <v>3800</v>
      </c>
      <c r="N58" s="157"/>
      <c r="O58" s="157"/>
      <c r="P58" s="157">
        <f>'将来負担比率（分子）の構造'!M$50</f>
        <v>3979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702</v>
      </c>
      <c r="C62" s="157"/>
      <c r="D62" s="157"/>
      <c r="E62" s="157">
        <f>'将来負担比率（分子）の構造'!J$45</f>
        <v>677</v>
      </c>
      <c r="F62" s="157"/>
      <c r="G62" s="157"/>
      <c r="H62" s="157">
        <f>'将来負担比率（分子）の構造'!K$45</f>
        <v>705</v>
      </c>
      <c r="I62" s="157"/>
      <c r="J62" s="157"/>
      <c r="K62" s="157">
        <f>'将来負担比率（分子）の構造'!L$45</f>
        <v>702</v>
      </c>
      <c r="L62" s="157"/>
      <c r="M62" s="157"/>
      <c r="N62" s="157">
        <f>'将来負担比率（分子）の構造'!M$45</f>
        <v>723</v>
      </c>
      <c r="O62" s="157"/>
      <c r="P62" s="157"/>
    </row>
    <row r="63" spans="1:16" x14ac:dyDescent="0.2">
      <c r="A63" s="157" t="s">
        <v>34</v>
      </c>
      <c r="B63" s="157">
        <f>'将来負担比率（分子）の構造'!I$44</f>
        <v>420</v>
      </c>
      <c r="C63" s="157"/>
      <c r="D63" s="157"/>
      <c r="E63" s="157">
        <f>'将来負担比率（分子）の構造'!J$44</f>
        <v>388</v>
      </c>
      <c r="F63" s="157"/>
      <c r="G63" s="157"/>
      <c r="H63" s="157">
        <f>'将来負担比率（分子）の構造'!K$44</f>
        <v>366</v>
      </c>
      <c r="I63" s="157"/>
      <c r="J63" s="157"/>
      <c r="K63" s="157">
        <f>'将来負担比率（分子）の構造'!L$44</f>
        <v>348</v>
      </c>
      <c r="L63" s="157"/>
      <c r="M63" s="157"/>
      <c r="N63" s="157">
        <f>'将来負担比率（分子）の構造'!M$44</f>
        <v>311</v>
      </c>
      <c r="O63" s="157"/>
      <c r="P63" s="157"/>
    </row>
    <row r="64" spans="1:16" x14ac:dyDescent="0.2">
      <c r="A64" s="157" t="s">
        <v>33</v>
      </c>
      <c r="B64" s="157">
        <f>'将来負担比率（分子）の構造'!I$43</f>
        <v>2641</v>
      </c>
      <c r="C64" s="157"/>
      <c r="D64" s="157"/>
      <c r="E64" s="157">
        <f>'将来負担比率（分子）の構造'!J$43</f>
        <v>1700</v>
      </c>
      <c r="F64" s="157"/>
      <c r="G64" s="157"/>
      <c r="H64" s="157">
        <f>'将来負担比率（分子）の構造'!K$43</f>
        <v>2360</v>
      </c>
      <c r="I64" s="157"/>
      <c r="J64" s="157"/>
      <c r="K64" s="157">
        <f>'将来負担比率（分子）の構造'!L$43</f>
        <v>1962</v>
      </c>
      <c r="L64" s="157"/>
      <c r="M64" s="157"/>
      <c r="N64" s="157">
        <f>'将来負担比率（分子）の構造'!M$43</f>
        <v>1603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6556</v>
      </c>
      <c r="C66" s="157"/>
      <c r="D66" s="157"/>
      <c r="E66" s="157">
        <f>'将来負担比率（分子）の構造'!J$41</f>
        <v>6058</v>
      </c>
      <c r="F66" s="157"/>
      <c r="G66" s="157"/>
      <c r="H66" s="157">
        <f>'将来負担比率（分子）の構造'!K$41</f>
        <v>5636</v>
      </c>
      <c r="I66" s="157"/>
      <c r="J66" s="157"/>
      <c r="K66" s="157">
        <f>'将来負担比率（分子）の構造'!L$41</f>
        <v>5262</v>
      </c>
      <c r="L66" s="157"/>
      <c r="M66" s="157"/>
      <c r="N66" s="157">
        <f>'将来負担比率（分子）の構造'!M$41</f>
        <v>5239</v>
      </c>
      <c r="O66" s="157"/>
      <c r="P66" s="157"/>
    </row>
    <row r="67" spans="1:16" x14ac:dyDescent="0.2">
      <c r="A67" s="157" t="s">
        <v>71</v>
      </c>
      <c r="B67" s="157" t="e">
        <f>NA()</f>
        <v>#N/A</v>
      </c>
      <c r="C67" s="157">
        <f>IF(ISNUMBER('将来負担比率（分子）の構造'!I$53), IF('将来負担比率（分子）の構造'!I$53 &lt; 0, 0, '将来負担比率（分子）の構造'!I$53), NA())</f>
        <v>2153</v>
      </c>
      <c r="D67" s="157" t="e">
        <f>NA()</f>
        <v>#N/A</v>
      </c>
      <c r="E67" s="157" t="e">
        <f>NA()</f>
        <v>#N/A</v>
      </c>
      <c r="F67" s="157">
        <f>IF(ISNUMBER('将来負担比率（分子）の構造'!J$53), IF('将来負担比率（分子）の構造'!J$53 &lt; 0, 0, '将来負担比率（分子）の構造'!J$53), NA())</f>
        <v>602</v>
      </c>
      <c r="G67" s="157" t="e">
        <f>NA()</f>
        <v>#N/A</v>
      </c>
      <c r="H67" s="157" t="e">
        <f>NA()</f>
        <v>#N/A</v>
      </c>
      <c r="I67" s="157">
        <f>IF(ISNUMBER('将来負担比率（分子）の構造'!K$53), IF('将来負担比率（分子）の構造'!K$53 &lt; 0, 0, '将来負担比率（分子）の構造'!K$53), NA())</f>
        <v>860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1444</v>
      </c>
      <c r="C72" s="161">
        <f>基金残高に係る経年分析!G55</f>
        <v>1540</v>
      </c>
      <c r="D72" s="161">
        <f>基金残高に係る経年分析!H55</f>
        <v>1712</v>
      </c>
    </row>
    <row r="73" spans="1:16" x14ac:dyDescent="0.2">
      <c r="A73" s="160" t="s">
        <v>74</v>
      </c>
      <c r="B73" s="161">
        <f>基金残高に係る経年分析!F56</f>
        <v>541</v>
      </c>
      <c r="C73" s="161">
        <f>基金残高に係る経年分析!G56</f>
        <v>541</v>
      </c>
      <c r="D73" s="161">
        <f>基金残高に係る経年分析!H56</f>
        <v>542</v>
      </c>
    </row>
    <row r="74" spans="1:16" x14ac:dyDescent="0.2">
      <c r="A74" s="160" t="s">
        <v>75</v>
      </c>
      <c r="B74" s="161">
        <f>基金残高に係る経年分析!F57</f>
        <v>1101</v>
      </c>
      <c r="C74" s="161">
        <f>基金残高に係る経年分析!G57</f>
        <v>1444</v>
      </c>
      <c r="D74" s="161">
        <f>基金残高に係る経年分析!H57</f>
        <v>1463</v>
      </c>
    </row>
  </sheetData>
  <sheetProtection algorithmName="SHA-512" hashValue="jzNtrxlPsbqIkWI8mOhE6bxaBrkH0SikbhPmBIYmvIzuDAkGiTRvabVFBJEkcxKu5vgmSUnXgL1gb8peXnx41g==" saltValue="rv/UGJC4tLR3ZyarVcXtX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27" sqref="CR27:CY27"/>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216</v>
      </c>
      <c r="C5" s="1059"/>
      <c r="D5" s="1059"/>
      <c r="E5" s="1059"/>
      <c r="F5" s="1059"/>
      <c r="G5" s="1059"/>
      <c r="H5" s="1059"/>
      <c r="I5" s="1059"/>
      <c r="J5" s="1059"/>
      <c r="K5" s="1059"/>
      <c r="L5" s="1059"/>
      <c r="M5" s="1059"/>
      <c r="N5" s="1059"/>
      <c r="O5" s="1059"/>
      <c r="P5" s="1059"/>
      <c r="Q5" s="1060"/>
      <c r="R5" s="1055">
        <v>2007843</v>
      </c>
      <c r="S5" s="1056"/>
      <c r="T5" s="1056"/>
      <c r="U5" s="1056"/>
      <c r="V5" s="1056"/>
      <c r="W5" s="1056"/>
      <c r="X5" s="1056"/>
      <c r="Y5" s="1081"/>
      <c r="Z5" s="1094">
        <v>22.3</v>
      </c>
      <c r="AA5" s="1094"/>
      <c r="AB5" s="1094"/>
      <c r="AC5" s="1094"/>
      <c r="AD5" s="1095">
        <v>2007843</v>
      </c>
      <c r="AE5" s="1095"/>
      <c r="AF5" s="1095"/>
      <c r="AG5" s="1095"/>
      <c r="AH5" s="1095"/>
      <c r="AI5" s="1095"/>
      <c r="AJ5" s="1095"/>
      <c r="AK5" s="1095"/>
      <c r="AL5" s="1082">
        <v>43.7</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2006760</v>
      </c>
      <c r="BH5" s="1001"/>
      <c r="BI5" s="1001"/>
      <c r="BJ5" s="1001"/>
      <c r="BK5" s="1001"/>
      <c r="BL5" s="1001"/>
      <c r="BM5" s="1001"/>
      <c r="BN5" s="1002"/>
      <c r="BO5" s="1038">
        <v>99.9</v>
      </c>
      <c r="BP5" s="1038"/>
      <c r="BQ5" s="1038"/>
      <c r="BR5" s="1038"/>
      <c r="BS5" s="1039" t="s">
        <v>122</v>
      </c>
      <c r="BT5" s="1039"/>
      <c r="BU5" s="1039"/>
      <c r="BV5" s="1039"/>
      <c r="BW5" s="1039"/>
      <c r="BX5" s="1039"/>
      <c r="BY5" s="1039"/>
      <c r="BZ5" s="1039"/>
      <c r="CA5" s="1039"/>
      <c r="CB5" s="1079"/>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2">
      <c r="B6" s="997" t="s">
        <v>221</v>
      </c>
      <c r="C6" s="998"/>
      <c r="D6" s="998"/>
      <c r="E6" s="998"/>
      <c r="F6" s="998"/>
      <c r="G6" s="998"/>
      <c r="H6" s="998"/>
      <c r="I6" s="998"/>
      <c r="J6" s="998"/>
      <c r="K6" s="998"/>
      <c r="L6" s="998"/>
      <c r="M6" s="998"/>
      <c r="N6" s="998"/>
      <c r="O6" s="998"/>
      <c r="P6" s="998"/>
      <c r="Q6" s="999"/>
      <c r="R6" s="1000">
        <v>79050</v>
      </c>
      <c r="S6" s="1001"/>
      <c r="T6" s="1001"/>
      <c r="U6" s="1001"/>
      <c r="V6" s="1001"/>
      <c r="W6" s="1001"/>
      <c r="X6" s="1001"/>
      <c r="Y6" s="1002"/>
      <c r="Z6" s="1038">
        <v>0.9</v>
      </c>
      <c r="AA6" s="1038"/>
      <c r="AB6" s="1038"/>
      <c r="AC6" s="1038"/>
      <c r="AD6" s="1039">
        <v>79050</v>
      </c>
      <c r="AE6" s="1039"/>
      <c r="AF6" s="1039"/>
      <c r="AG6" s="1039"/>
      <c r="AH6" s="1039"/>
      <c r="AI6" s="1039"/>
      <c r="AJ6" s="1039"/>
      <c r="AK6" s="1039"/>
      <c r="AL6" s="1003">
        <v>1.7</v>
      </c>
      <c r="AM6" s="1004"/>
      <c r="AN6" s="1004"/>
      <c r="AO6" s="1040"/>
      <c r="AP6" s="997" t="s">
        <v>222</v>
      </c>
      <c r="AQ6" s="998"/>
      <c r="AR6" s="998"/>
      <c r="AS6" s="998"/>
      <c r="AT6" s="998"/>
      <c r="AU6" s="998"/>
      <c r="AV6" s="998"/>
      <c r="AW6" s="998"/>
      <c r="AX6" s="998"/>
      <c r="AY6" s="998"/>
      <c r="AZ6" s="998"/>
      <c r="BA6" s="998"/>
      <c r="BB6" s="998"/>
      <c r="BC6" s="998"/>
      <c r="BD6" s="998"/>
      <c r="BE6" s="998"/>
      <c r="BF6" s="999"/>
      <c r="BG6" s="1000">
        <v>2006760</v>
      </c>
      <c r="BH6" s="1001"/>
      <c r="BI6" s="1001"/>
      <c r="BJ6" s="1001"/>
      <c r="BK6" s="1001"/>
      <c r="BL6" s="1001"/>
      <c r="BM6" s="1001"/>
      <c r="BN6" s="1002"/>
      <c r="BO6" s="1038">
        <v>99.9</v>
      </c>
      <c r="BP6" s="1038"/>
      <c r="BQ6" s="1038"/>
      <c r="BR6" s="1038"/>
      <c r="BS6" s="1039" t="s">
        <v>122</v>
      </c>
      <c r="BT6" s="1039"/>
      <c r="BU6" s="1039"/>
      <c r="BV6" s="1039"/>
      <c r="BW6" s="1039"/>
      <c r="BX6" s="1039"/>
      <c r="BY6" s="1039"/>
      <c r="BZ6" s="1039"/>
      <c r="CA6" s="1039"/>
      <c r="CB6" s="1079"/>
      <c r="CD6" s="1058" t="s">
        <v>223</v>
      </c>
      <c r="CE6" s="1059"/>
      <c r="CF6" s="1059"/>
      <c r="CG6" s="1059"/>
      <c r="CH6" s="1059"/>
      <c r="CI6" s="1059"/>
      <c r="CJ6" s="1059"/>
      <c r="CK6" s="1059"/>
      <c r="CL6" s="1059"/>
      <c r="CM6" s="1059"/>
      <c r="CN6" s="1059"/>
      <c r="CO6" s="1059"/>
      <c r="CP6" s="1059"/>
      <c r="CQ6" s="1060"/>
      <c r="CR6" s="1000">
        <v>86636</v>
      </c>
      <c r="CS6" s="1001"/>
      <c r="CT6" s="1001"/>
      <c r="CU6" s="1001"/>
      <c r="CV6" s="1001"/>
      <c r="CW6" s="1001"/>
      <c r="CX6" s="1001"/>
      <c r="CY6" s="1002"/>
      <c r="CZ6" s="1082">
        <v>1</v>
      </c>
      <c r="DA6" s="1064"/>
      <c r="DB6" s="1064"/>
      <c r="DC6" s="1084"/>
      <c r="DD6" s="1006" t="s">
        <v>122</v>
      </c>
      <c r="DE6" s="1001"/>
      <c r="DF6" s="1001"/>
      <c r="DG6" s="1001"/>
      <c r="DH6" s="1001"/>
      <c r="DI6" s="1001"/>
      <c r="DJ6" s="1001"/>
      <c r="DK6" s="1001"/>
      <c r="DL6" s="1001"/>
      <c r="DM6" s="1001"/>
      <c r="DN6" s="1001"/>
      <c r="DO6" s="1001"/>
      <c r="DP6" s="1002"/>
      <c r="DQ6" s="1006">
        <v>86636</v>
      </c>
      <c r="DR6" s="1001"/>
      <c r="DS6" s="1001"/>
      <c r="DT6" s="1001"/>
      <c r="DU6" s="1001"/>
      <c r="DV6" s="1001"/>
      <c r="DW6" s="1001"/>
      <c r="DX6" s="1001"/>
      <c r="DY6" s="1001"/>
      <c r="DZ6" s="1001"/>
      <c r="EA6" s="1001"/>
      <c r="EB6" s="1001"/>
      <c r="EC6" s="1037"/>
    </row>
    <row r="7" spans="2:143" ht="11.25" customHeight="1" x14ac:dyDescent="0.2">
      <c r="B7" s="997" t="s">
        <v>224</v>
      </c>
      <c r="C7" s="998"/>
      <c r="D7" s="998"/>
      <c r="E7" s="998"/>
      <c r="F7" s="998"/>
      <c r="G7" s="998"/>
      <c r="H7" s="998"/>
      <c r="I7" s="998"/>
      <c r="J7" s="998"/>
      <c r="K7" s="998"/>
      <c r="L7" s="998"/>
      <c r="M7" s="998"/>
      <c r="N7" s="998"/>
      <c r="O7" s="998"/>
      <c r="P7" s="998"/>
      <c r="Q7" s="999"/>
      <c r="R7" s="1000">
        <v>1028</v>
      </c>
      <c r="S7" s="1001"/>
      <c r="T7" s="1001"/>
      <c r="U7" s="1001"/>
      <c r="V7" s="1001"/>
      <c r="W7" s="1001"/>
      <c r="X7" s="1001"/>
      <c r="Y7" s="1002"/>
      <c r="Z7" s="1038">
        <v>0</v>
      </c>
      <c r="AA7" s="1038"/>
      <c r="AB7" s="1038"/>
      <c r="AC7" s="1038"/>
      <c r="AD7" s="1039">
        <v>1028</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726341</v>
      </c>
      <c r="BH7" s="1001"/>
      <c r="BI7" s="1001"/>
      <c r="BJ7" s="1001"/>
      <c r="BK7" s="1001"/>
      <c r="BL7" s="1001"/>
      <c r="BM7" s="1001"/>
      <c r="BN7" s="1002"/>
      <c r="BO7" s="1038">
        <v>36.200000000000003</v>
      </c>
      <c r="BP7" s="1038"/>
      <c r="BQ7" s="1038"/>
      <c r="BR7" s="1038"/>
      <c r="BS7" s="1039" t="s">
        <v>122</v>
      </c>
      <c r="BT7" s="1039"/>
      <c r="BU7" s="1039"/>
      <c r="BV7" s="1039"/>
      <c r="BW7" s="1039"/>
      <c r="BX7" s="1039"/>
      <c r="BY7" s="1039"/>
      <c r="BZ7" s="1039"/>
      <c r="CA7" s="1039"/>
      <c r="CB7" s="1079"/>
      <c r="CD7" s="997" t="s">
        <v>226</v>
      </c>
      <c r="CE7" s="998"/>
      <c r="CF7" s="998"/>
      <c r="CG7" s="998"/>
      <c r="CH7" s="998"/>
      <c r="CI7" s="998"/>
      <c r="CJ7" s="998"/>
      <c r="CK7" s="998"/>
      <c r="CL7" s="998"/>
      <c r="CM7" s="998"/>
      <c r="CN7" s="998"/>
      <c r="CO7" s="998"/>
      <c r="CP7" s="998"/>
      <c r="CQ7" s="999"/>
      <c r="CR7" s="1000">
        <v>1581990</v>
      </c>
      <c r="CS7" s="1001"/>
      <c r="CT7" s="1001"/>
      <c r="CU7" s="1001"/>
      <c r="CV7" s="1001"/>
      <c r="CW7" s="1001"/>
      <c r="CX7" s="1001"/>
      <c r="CY7" s="1002"/>
      <c r="CZ7" s="1038">
        <v>17.8</v>
      </c>
      <c r="DA7" s="1038"/>
      <c r="DB7" s="1038"/>
      <c r="DC7" s="1038"/>
      <c r="DD7" s="1006">
        <v>9772</v>
      </c>
      <c r="DE7" s="1001"/>
      <c r="DF7" s="1001"/>
      <c r="DG7" s="1001"/>
      <c r="DH7" s="1001"/>
      <c r="DI7" s="1001"/>
      <c r="DJ7" s="1001"/>
      <c r="DK7" s="1001"/>
      <c r="DL7" s="1001"/>
      <c r="DM7" s="1001"/>
      <c r="DN7" s="1001"/>
      <c r="DO7" s="1001"/>
      <c r="DP7" s="1002"/>
      <c r="DQ7" s="1006">
        <v>583788</v>
      </c>
      <c r="DR7" s="1001"/>
      <c r="DS7" s="1001"/>
      <c r="DT7" s="1001"/>
      <c r="DU7" s="1001"/>
      <c r="DV7" s="1001"/>
      <c r="DW7" s="1001"/>
      <c r="DX7" s="1001"/>
      <c r="DY7" s="1001"/>
      <c r="DZ7" s="1001"/>
      <c r="EA7" s="1001"/>
      <c r="EB7" s="1001"/>
      <c r="EC7" s="1037"/>
    </row>
    <row r="8" spans="2:143" ht="11.25" customHeight="1" x14ac:dyDescent="0.2">
      <c r="B8" s="997" t="s">
        <v>227</v>
      </c>
      <c r="C8" s="998"/>
      <c r="D8" s="998"/>
      <c r="E8" s="998"/>
      <c r="F8" s="998"/>
      <c r="G8" s="998"/>
      <c r="H8" s="998"/>
      <c r="I8" s="998"/>
      <c r="J8" s="998"/>
      <c r="K8" s="998"/>
      <c r="L8" s="998"/>
      <c r="M8" s="998"/>
      <c r="N8" s="998"/>
      <c r="O8" s="998"/>
      <c r="P8" s="998"/>
      <c r="Q8" s="999"/>
      <c r="R8" s="1000">
        <v>24185</v>
      </c>
      <c r="S8" s="1001"/>
      <c r="T8" s="1001"/>
      <c r="U8" s="1001"/>
      <c r="V8" s="1001"/>
      <c r="W8" s="1001"/>
      <c r="X8" s="1001"/>
      <c r="Y8" s="1002"/>
      <c r="Z8" s="1038">
        <v>0.3</v>
      </c>
      <c r="AA8" s="1038"/>
      <c r="AB8" s="1038"/>
      <c r="AC8" s="1038"/>
      <c r="AD8" s="1039">
        <v>24185</v>
      </c>
      <c r="AE8" s="1039"/>
      <c r="AF8" s="1039"/>
      <c r="AG8" s="1039"/>
      <c r="AH8" s="1039"/>
      <c r="AI8" s="1039"/>
      <c r="AJ8" s="1039"/>
      <c r="AK8" s="1039"/>
      <c r="AL8" s="1003">
        <v>0.5</v>
      </c>
      <c r="AM8" s="1004"/>
      <c r="AN8" s="1004"/>
      <c r="AO8" s="1040"/>
      <c r="AP8" s="997" t="s">
        <v>228</v>
      </c>
      <c r="AQ8" s="998"/>
      <c r="AR8" s="998"/>
      <c r="AS8" s="998"/>
      <c r="AT8" s="998"/>
      <c r="AU8" s="998"/>
      <c r="AV8" s="998"/>
      <c r="AW8" s="998"/>
      <c r="AX8" s="998"/>
      <c r="AY8" s="998"/>
      <c r="AZ8" s="998"/>
      <c r="BA8" s="998"/>
      <c r="BB8" s="998"/>
      <c r="BC8" s="998"/>
      <c r="BD8" s="998"/>
      <c r="BE8" s="998"/>
      <c r="BF8" s="999"/>
      <c r="BG8" s="1000">
        <v>23725</v>
      </c>
      <c r="BH8" s="1001"/>
      <c r="BI8" s="1001"/>
      <c r="BJ8" s="1001"/>
      <c r="BK8" s="1001"/>
      <c r="BL8" s="1001"/>
      <c r="BM8" s="1001"/>
      <c r="BN8" s="1002"/>
      <c r="BO8" s="1038">
        <v>1.2</v>
      </c>
      <c r="BP8" s="1038"/>
      <c r="BQ8" s="1038"/>
      <c r="BR8" s="1038"/>
      <c r="BS8" s="1039" t="s">
        <v>122</v>
      </c>
      <c r="BT8" s="1039"/>
      <c r="BU8" s="1039"/>
      <c r="BV8" s="1039"/>
      <c r="BW8" s="1039"/>
      <c r="BX8" s="1039"/>
      <c r="BY8" s="1039"/>
      <c r="BZ8" s="1039"/>
      <c r="CA8" s="1039"/>
      <c r="CB8" s="1079"/>
      <c r="CD8" s="997" t="s">
        <v>229</v>
      </c>
      <c r="CE8" s="998"/>
      <c r="CF8" s="998"/>
      <c r="CG8" s="998"/>
      <c r="CH8" s="998"/>
      <c r="CI8" s="998"/>
      <c r="CJ8" s="998"/>
      <c r="CK8" s="998"/>
      <c r="CL8" s="998"/>
      <c r="CM8" s="998"/>
      <c r="CN8" s="998"/>
      <c r="CO8" s="998"/>
      <c r="CP8" s="998"/>
      <c r="CQ8" s="999"/>
      <c r="CR8" s="1000">
        <v>2956856</v>
      </c>
      <c r="CS8" s="1001"/>
      <c r="CT8" s="1001"/>
      <c r="CU8" s="1001"/>
      <c r="CV8" s="1001"/>
      <c r="CW8" s="1001"/>
      <c r="CX8" s="1001"/>
      <c r="CY8" s="1002"/>
      <c r="CZ8" s="1038">
        <v>33.299999999999997</v>
      </c>
      <c r="DA8" s="1038"/>
      <c r="DB8" s="1038"/>
      <c r="DC8" s="1038"/>
      <c r="DD8" s="1006">
        <v>86406</v>
      </c>
      <c r="DE8" s="1001"/>
      <c r="DF8" s="1001"/>
      <c r="DG8" s="1001"/>
      <c r="DH8" s="1001"/>
      <c r="DI8" s="1001"/>
      <c r="DJ8" s="1001"/>
      <c r="DK8" s="1001"/>
      <c r="DL8" s="1001"/>
      <c r="DM8" s="1001"/>
      <c r="DN8" s="1001"/>
      <c r="DO8" s="1001"/>
      <c r="DP8" s="1002"/>
      <c r="DQ8" s="1006">
        <v>1479246</v>
      </c>
      <c r="DR8" s="1001"/>
      <c r="DS8" s="1001"/>
      <c r="DT8" s="1001"/>
      <c r="DU8" s="1001"/>
      <c r="DV8" s="1001"/>
      <c r="DW8" s="1001"/>
      <c r="DX8" s="1001"/>
      <c r="DY8" s="1001"/>
      <c r="DZ8" s="1001"/>
      <c r="EA8" s="1001"/>
      <c r="EB8" s="1001"/>
      <c r="EC8" s="1037"/>
    </row>
    <row r="9" spans="2:143" ht="11.25" customHeight="1" x14ac:dyDescent="0.2">
      <c r="B9" s="997" t="s">
        <v>230</v>
      </c>
      <c r="C9" s="998"/>
      <c r="D9" s="998"/>
      <c r="E9" s="998"/>
      <c r="F9" s="998"/>
      <c r="G9" s="998"/>
      <c r="H9" s="998"/>
      <c r="I9" s="998"/>
      <c r="J9" s="998"/>
      <c r="K9" s="998"/>
      <c r="L9" s="998"/>
      <c r="M9" s="998"/>
      <c r="N9" s="998"/>
      <c r="O9" s="998"/>
      <c r="P9" s="998"/>
      <c r="Q9" s="999"/>
      <c r="R9" s="1000">
        <v>28480</v>
      </c>
      <c r="S9" s="1001"/>
      <c r="T9" s="1001"/>
      <c r="U9" s="1001"/>
      <c r="V9" s="1001"/>
      <c r="W9" s="1001"/>
      <c r="X9" s="1001"/>
      <c r="Y9" s="1002"/>
      <c r="Z9" s="1038">
        <v>0.3</v>
      </c>
      <c r="AA9" s="1038"/>
      <c r="AB9" s="1038"/>
      <c r="AC9" s="1038"/>
      <c r="AD9" s="1039">
        <v>28480</v>
      </c>
      <c r="AE9" s="1039"/>
      <c r="AF9" s="1039"/>
      <c r="AG9" s="1039"/>
      <c r="AH9" s="1039"/>
      <c r="AI9" s="1039"/>
      <c r="AJ9" s="1039"/>
      <c r="AK9" s="1039"/>
      <c r="AL9" s="1003">
        <v>0.6</v>
      </c>
      <c r="AM9" s="1004"/>
      <c r="AN9" s="1004"/>
      <c r="AO9" s="1040"/>
      <c r="AP9" s="997" t="s">
        <v>231</v>
      </c>
      <c r="AQ9" s="998"/>
      <c r="AR9" s="998"/>
      <c r="AS9" s="998"/>
      <c r="AT9" s="998"/>
      <c r="AU9" s="998"/>
      <c r="AV9" s="998"/>
      <c r="AW9" s="998"/>
      <c r="AX9" s="998"/>
      <c r="AY9" s="998"/>
      <c r="AZ9" s="998"/>
      <c r="BA9" s="998"/>
      <c r="BB9" s="998"/>
      <c r="BC9" s="998"/>
      <c r="BD9" s="998"/>
      <c r="BE9" s="998"/>
      <c r="BF9" s="999"/>
      <c r="BG9" s="1000">
        <v>608511</v>
      </c>
      <c r="BH9" s="1001"/>
      <c r="BI9" s="1001"/>
      <c r="BJ9" s="1001"/>
      <c r="BK9" s="1001"/>
      <c r="BL9" s="1001"/>
      <c r="BM9" s="1001"/>
      <c r="BN9" s="1002"/>
      <c r="BO9" s="1038">
        <v>30.3</v>
      </c>
      <c r="BP9" s="1038"/>
      <c r="BQ9" s="1038"/>
      <c r="BR9" s="1038"/>
      <c r="BS9" s="1039" t="s">
        <v>122</v>
      </c>
      <c r="BT9" s="1039"/>
      <c r="BU9" s="1039"/>
      <c r="BV9" s="1039"/>
      <c r="BW9" s="1039"/>
      <c r="BX9" s="1039"/>
      <c r="BY9" s="1039"/>
      <c r="BZ9" s="1039"/>
      <c r="CA9" s="1039"/>
      <c r="CB9" s="1079"/>
      <c r="CD9" s="997" t="s">
        <v>232</v>
      </c>
      <c r="CE9" s="998"/>
      <c r="CF9" s="998"/>
      <c r="CG9" s="998"/>
      <c r="CH9" s="998"/>
      <c r="CI9" s="998"/>
      <c r="CJ9" s="998"/>
      <c r="CK9" s="998"/>
      <c r="CL9" s="998"/>
      <c r="CM9" s="998"/>
      <c r="CN9" s="998"/>
      <c r="CO9" s="998"/>
      <c r="CP9" s="998"/>
      <c r="CQ9" s="999"/>
      <c r="CR9" s="1000">
        <v>879570</v>
      </c>
      <c r="CS9" s="1001"/>
      <c r="CT9" s="1001"/>
      <c r="CU9" s="1001"/>
      <c r="CV9" s="1001"/>
      <c r="CW9" s="1001"/>
      <c r="CX9" s="1001"/>
      <c r="CY9" s="1002"/>
      <c r="CZ9" s="1038">
        <v>9.9</v>
      </c>
      <c r="DA9" s="1038"/>
      <c r="DB9" s="1038"/>
      <c r="DC9" s="1038"/>
      <c r="DD9" s="1006">
        <v>22600</v>
      </c>
      <c r="DE9" s="1001"/>
      <c r="DF9" s="1001"/>
      <c r="DG9" s="1001"/>
      <c r="DH9" s="1001"/>
      <c r="DI9" s="1001"/>
      <c r="DJ9" s="1001"/>
      <c r="DK9" s="1001"/>
      <c r="DL9" s="1001"/>
      <c r="DM9" s="1001"/>
      <c r="DN9" s="1001"/>
      <c r="DO9" s="1001"/>
      <c r="DP9" s="1002"/>
      <c r="DQ9" s="1006">
        <v>703585</v>
      </c>
      <c r="DR9" s="1001"/>
      <c r="DS9" s="1001"/>
      <c r="DT9" s="1001"/>
      <c r="DU9" s="1001"/>
      <c r="DV9" s="1001"/>
      <c r="DW9" s="1001"/>
      <c r="DX9" s="1001"/>
      <c r="DY9" s="1001"/>
      <c r="DZ9" s="1001"/>
      <c r="EA9" s="1001"/>
      <c r="EB9" s="1001"/>
      <c r="EC9" s="1037"/>
    </row>
    <row r="10" spans="2:143" ht="11.25" customHeight="1" x14ac:dyDescent="0.2">
      <c r="B10" s="997" t="s">
        <v>233</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37283</v>
      </c>
      <c r="BH10" s="1001"/>
      <c r="BI10" s="1001"/>
      <c r="BJ10" s="1001"/>
      <c r="BK10" s="1001"/>
      <c r="BL10" s="1001"/>
      <c r="BM10" s="1001"/>
      <c r="BN10" s="1002"/>
      <c r="BO10" s="1038">
        <v>1.9</v>
      </c>
      <c r="BP10" s="1038"/>
      <c r="BQ10" s="1038"/>
      <c r="BR10" s="1038"/>
      <c r="BS10" s="1039" t="s">
        <v>122</v>
      </c>
      <c r="BT10" s="1039"/>
      <c r="BU10" s="1039"/>
      <c r="BV10" s="1039"/>
      <c r="BW10" s="1039"/>
      <c r="BX10" s="1039"/>
      <c r="BY10" s="1039"/>
      <c r="BZ10" s="1039"/>
      <c r="CA10" s="1039"/>
      <c r="CB10" s="1079"/>
      <c r="CD10" s="997" t="s">
        <v>235</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2">
      <c r="B11" s="997" t="s">
        <v>236</v>
      </c>
      <c r="C11" s="998"/>
      <c r="D11" s="998"/>
      <c r="E11" s="998"/>
      <c r="F11" s="998"/>
      <c r="G11" s="998"/>
      <c r="H11" s="998"/>
      <c r="I11" s="998"/>
      <c r="J11" s="998"/>
      <c r="K11" s="998"/>
      <c r="L11" s="998"/>
      <c r="M11" s="998"/>
      <c r="N11" s="998"/>
      <c r="O11" s="998"/>
      <c r="P11" s="998"/>
      <c r="Q11" s="999"/>
      <c r="R11" s="1000">
        <v>381287</v>
      </c>
      <c r="S11" s="1001"/>
      <c r="T11" s="1001"/>
      <c r="U11" s="1001"/>
      <c r="V11" s="1001"/>
      <c r="W11" s="1001"/>
      <c r="X11" s="1001"/>
      <c r="Y11" s="1002"/>
      <c r="Z11" s="1003">
        <v>4.2</v>
      </c>
      <c r="AA11" s="1004"/>
      <c r="AB11" s="1004"/>
      <c r="AC11" s="1005"/>
      <c r="AD11" s="1006">
        <v>381287</v>
      </c>
      <c r="AE11" s="1001"/>
      <c r="AF11" s="1001"/>
      <c r="AG11" s="1001"/>
      <c r="AH11" s="1001"/>
      <c r="AI11" s="1001"/>
      <c r="AJ11" s="1001"/>
      <c r="AK11" s="1002"/>
      <c r="AL11" s="1003">
        <v>8.3000000000000007</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56822</v>
      </c>
      <c r="BH11" s="1001"/>
      <c r="BI11" s="1001"/>
      <c r="BJ11" s="1001"/>
      <c r="BK11" s="1001"/>
      <c r="BL11" s="1001"/>
      <c r="BM11" s="1001"/>
      <c r="BN11" s="1002"/>
      <c r="BO11" s="1038">
        <v>2.8</v>
      </c>
      <c r="BP11" s="1038"/>
      <c r="BQ11" s="1038"/>
      <c r="BR11" s="1038"/>
      <c r="BS11" s="1039" t="s">
        <v>122</v>
      </c>
      <c r="BT11" s="1039"/>
      <c r="BU11" s="1039"/>
      <c r="BV11" s="1039"/>
      <c r="BW11" s="1039"/>
      <c r="BX11" s="1039"/>
      <c r="BY11" s="1039"/>
      <c r="BZ11" s="1039"/>
      <c r="CA11" s="1039"/>
      <c r="CB11" s="1079"/>
      <c r="CD11" s="997" t="s">
        <v>238</v>
      </c>
      <c r="CE11" s="998"/>
      <c r="CF11" s="998"/>
      <c r="CG11" s="998"/>
      <c r="CH11" s="998"/>
      <c r="CI11" s="998"/>
      <c r="CJ11" s="998"/>
      <c r="CK11" s="998"/>
      <c r="CL11" s="998"/>
      <c r="CM11" s="998"/>
      <c r="CN11" s="998"/>
      <c r="CO11" s="998"/>
      <c r="CP11" s="998"/>
      <c r="CQ11" s="999"/>
      <c r="CR11" s="1000">
        <v>258011</v>
      </c>
      <c r="CS11" s="1001"/>
      <c r="CT11" s="1001"/>
      <c r="CU11" s="1001"/>
      <c r="CV11" s="1001"/>
      <c r="CW11" s="1001"/>
      <c r="CX11" s="1001"/>
      <c r="CY11" s="1002"/>
      <c r="CZ11" s="1038">
        <v>2.9</v>
      </c>
      <c r="DA11" s="1038"/>
      <c r="DB11" s="1038"/>
      <c r="DC11" s="1038"/>
      <c r="DD11" s="1006">
        <v>23060</v>
      </c>
      <c r="DE11" s="1001"/>
      <c r="DF11" s="1001"/>
      <c r="DG11" s="1001"/>
      <c r="DH11" s="1001"/>
      <c r="DI11" s="1001"/>
      <c r="DJ11" s="1001"/>
      <c r="DK11" s="1001"/>
      <c r="DL11" s="1001"/>
      <c r="DM11" s="1001"/>
      <c r="DN11" s="1001"/>
      <c r="DO11" s="1001"/>
      <c r="DP11" s="1002"/>
      <c r="DQ11" s="1006">
        <v>225627</v>
      </c>
      <c r="DR11" s="1001"/>
      <c r="DS11" s="1001"/>
      <c r="DT11" s="1001"/>
      <c r="DU11" s="1001"/>
      <c r="DV11" s="1001"/>
      <c r="DW11" s="1001"/>
      <c r="DX11" s="1001"/>
      <c r="DY11" s="1001"/>
      <c r="DZ11" s="1001"/>
      <c r="EA11" s="1001"/>
      <c r="EB11" s="1001"/>
      <c r="EC11" s="1037"/>
    </row>
    <row r="12" spans="2:143" ht="11.25" customHeight="1" x14ac:dyDescent="0.2">
      <c r="B12" s="997" t="s">
        <v>239</v>
      </c>
      <c r="C12" s="998"/>
      <c r="D12" s="998"/>
      <c r="E12" s="998"/>
      <c r="F12" s="998"/>
      <c r="G12" s="998"/>
      <c r="H12" s="998"/>
      <c r="I12" s="998"/>
      <c r="J12" s="998"/>
      <c r="K12" s="998"/>
      <c r="L12" s="998"/>
      <c r="M12" s="998"/>
      <c r="N12" s="998"/>
      <c r="O12" s="998"/>
      <c r="P12" s="998"/>
      <c r="Q12" s="999"/>
      <c r="R12" s="1000">
        <v>11499</v>
      </c>
      <c r="S12" s="1001"/>
      <c r="T12" s="1001"/>
      <c r="U12" s="1001"/>
      <c r="V12" s="1001"/>
      <c r="W12" s="1001"/>
      <c r="X12" s="1001"/>
      <c r="Y12" s="1002"/>
      <c r="Z12" s="1038">
        <v>0.1</v>
      </c>
      <c r="AA12" s="1038"/>
      <c r="AB12" s="1038"/>
      <c r="AC12" s="1038"/>
      <c r="AD12" s="1039">
        <v>11499</v>
      </c>
      <c r="AE12" s="1039"/>
      <c r="AF12" s="1039"/>
      <c r="AG12" s="1039"/>
      <c r="AH12" s="1039"/>
      <c r="AI12" s="1039"/>
      <c r="AJ12" s="1039"/>
      <c r="AK12" s="1039"/>
      <c r="AL12" s="1003">
        <v>0.3</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1055610</v>
      </c>
      <c r="BH12" s="1001"/>
      <c r="BI12" s="1001"/>
      <c r="BJ12" s="1001"/>
      <c r="BK12" s="1001"/>
      <c r="BL12" s="1001"/>
      <c r="BM12" s="1001"/>
      <c r="BN12" s="1002"/>
      <c r="BO12" s="1038">
        <v>52.6</v>
      </c>
      <c r="BP12" s="1038"/>
      <c r="BQ12" s="1038"/>
      <c r="BR12" s="1038"/>
      <c r="BS12" s="1039" t="s">
        <v>122</v>
      </c>
      <c r="BT12" s="1039"/>
      <c r="BU12" s="1039"/>
      <c r="BV12" s="1039"/>
      <c r="BW12" s="1039"/>
      <c r="BX12" s="1039"/>
      <c r="BY12" s="1039"/>
      <c r="BZ12" s="1039"/>
      <c r="CA12" s="1039"/>
      <c r="CB12" s="1079"/>
      <c r="CD12" s="997" t="s">
        <v>241</v>
      </c>
      <c r="CE12" s="998"/>
      <c r="CF12" s="998"/>
      <c r="CG12" s="998"/>
      <c r="CH12" s="998"/>
      <c r="CI12" s="998"/>
      <c r="CJ12" s="998"/>
      <c r="CK12" s="998"/>
      <c r="CL12" s="998"/>
      <c r="CM12" s="998"/>
      <c r="CN12" s="998"/>
      <c r="CO12" s="998"/>
      <c r="CP12" s="998"/>
      <c r="CQ12" s="999"/>
      <c r="CR12" s="1000">
        <v>362452</v>
      </c>
      <c r="CS12" s="1001"/>
      <c r="CT12" s="1001"/>
      <c r="CU12" s="1001"/>
      <c r="CV12" s="1001"/>
      <c r="CW12" s="1001"/>
      <c r="CX12" s="1001"/>
      <c r="CY12" s="1002"/>
      <c r="CZ12" s="1038">
        <v>4.0999999999999996</v>
      </c>
      <c r="DA12" s="1038"/>
      <c r="DB12" s="1038"/>
      <c r="DC12" s="1038"/>
      <c r="DD12" s="1006">
        <v>129910</v>
      </c>
      <c r="DE12" s="1001"/>
      <c r="DF12" s="1001"/>
      <c r="DG12" s="1001"/>
      <c r="DH12" s="1001"/>
      <c r="DI12" s="1001"/>
      <c r="DJ12" s="1001"/>
      <c r="DK12" s="1001"/>
      <c r="DL12" s="1001"/>
      <c r="DM12" s="1001"/>
      <c r="DN12" s="1001"/>
      <c r="DO12" s="1001"/>
      <c r="DP12" s="1002"/>
      <c r="DQ12" s="1006">
        <v>76501</v>
      </c>
      <c r="DR12" s="1001"/>
      <c r="DS12" s="1001"/>
      <c r="DT12" s="1001"/>
      <c r="DU12" s="1001"/>
      <c r="DV12" s="1001"/>
      <c r="DW12" s="1001"/>
      <c r="DX12" s="1001"/>
      <c r="DY12" s="1001"/>
      <c r="DZ12" s="1001"/>
      <c r="EA12" s="1001"/>
      <c r="EB12" s="1001"/>
      <c r="EC12" s="1037"/>
    </row>
    <row r="13" spans="2:143" ht="11.25" customHeight="1" x14ac:dyDescent="0.2">
      <c r="B13" s="997" t="s">
        <v>242</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1050945</v>
      </c>
      <c r="BH13" s="1001"/>
      <c r="BI13" s="1001"/>
      <c r="BJ13" s="1001"/>
      <c r="BK13" s="1001"/>
      <c r="BL13" s="1001"/>
      <c r="BM13" s="1001"/>
      <c r="BN13" s="1002"/>
      <c r="BO13" s="1038">
        <v>52.3</v>
      </c>
      <c r="BP13" s="1038"/>
      <c r="BQ13" s="1038"/>
      <c r="BR13" s="1038"/>
      <c r="BS13" s="1039" t="s">
        <v>122</v>
      </c>
      <c r="BT13" s="1039"/>
      <c r="BU13" s="1039"/>
      <c r="BV13" s="1039"/>
      <c r="BW13" s="1039"/>
      <c r="BX13" s="1039"/>
      <c r="BY13" s="1039"/>
      <c r="BZ13" s="1039"/>
      <c r="CA13" s="1039"/>
      <c r="CB13" s="1079"/>
      <c r="CD13" s="997" t="s">
        <v>244</v>
      </c>
      <c r="CE13" s="998"/>
      <c r="CF13" s="998"/>
      <c r="CG13" s="998"/>
      <c r="CH13" s="998"/>
      <c r="CI13" s="998"/>
      <c r="CJ13" s="998"/>
      <c r="CK13" s="998"/>
      <c r="CL13" s="998"/>
      <c r="CM13" s="998"/>
      <c r="CN13" s="998"/>
      <c r="CO13" s="998"/>
      <c r="CP13" s="998"/>
      <c r="CQ13" s="999"/>
      <c r="CR13" s="1000">
        <v>592442</v>
      </c>
      <c r="CS13" s="1001"/>
      <c r="CT13" s="1001"/>
      <c r="CU13" s="1001"/>
      <c r="CV13" s="1001"/>
      <c r="CW13" s="1001"/>
      <c r="CX13" s="1001"/>
      <c r="CY13" s="1002"/>
      <c r="CZ13" s="1038">
        <v>6.7</v>
      </c>
      <c r="DA13" s="1038"/>
      <c r="DB13" s="1038"/>
      <c r="DC13" s="1038"/>
      <c r="DD13" s="1006">
        <v>249856</v>
      </c>
      <c r="DE13" s="1001"/>
      <c r="DF13" s="1001"/>
      <c r="DG13" s="1001"/>
      <c r="DH13" s="1001"/>
      <c r="DI13" s="1001"/>
      <c r="DJ13" s="1001"/>
      <c r="DK13" s="1001"/>
      <c r="DL13" s="1001"/>
      <c r="DM13" s="1001"/>
      <c r="DN13" s="1001"/>
      <c r="DO13" s="1001"/>
      <c r="DP13" s="1002"/>
      <c r="DQ13" s="1006">
        <v>389938</v>
      </c>
      <c r="DR13" s="1001"/>
      <c r="DS13" s="1001"/>
      <c r="DT13" s="1001"/>
      <c r="DU13" s="1001"/>
      <c r="DV13" s="1001"/>
      <c r="DW13" s="1001"/>
      <c r="DX13" s="1001"/>
      <c r="DY13" s="1001"/>
      <c r="DZ13" s="1001"/>
      <c r="EA13" s="1001"/>
      <c r="EB13" s="1001"/>
      <c r="EC13" s="1037"/>
    </row>
    <row r="14" spans="2:143" ht="11.25" customHeight="1" x14ac:dyDescent="0.2">
      <c r="B14" s="997" t="s">
        <v>245</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79280</v>
      </c>
      <c r="BH14" s="1001"/>
      <c r="BI14" s="1001"/>
      <c r="BJ14" s="1001"/>
      <c r="BK14" s="1001"/>
      <c r="BL14" s="1001"/>
      <c r="BM14" s="1001"/>
      <c r="BN14" s="1002"/>
      <c r="BO14" s="1038">
        <v>3.9</v>
      </c>
      <c r="BP14" s="1038"/>
      <c r="BQ14" s="1038"/>
      <c r="BR14" s="1038"/>
      <c r="BS14" s="1039" t="s">
        <v>122</v>
      </c>
      <c r="BT14" s="1039"/>
      <c r="BU14" s="1039"/>
      <c r="BV14" s="1039"/>
      <c r="BW14" s="1039"/>
      <c r="BX14" s="1039"/>
      <c r="BY14" s="1039"/>
      <c r="BZ14" s="1039"/>
      <c r="CA14" s="1039"/>
      <c r="CB14" s="1079"/>
      <c r="CD14" s="997" t="s">
        <v>247</v>
      </c>
      <c r="CE14" s="998"/>
      <c r="CF14" s="998"/>
      <c r="CG14" s="998"/>
      <c r="CH14" s="998"/>
      <c r="CI14" s="998"/>
      <c r="CJ14" s="998"/>
      <c r="CK14" s="998"/>
      <c r="CL14" s="998"/>
      <c r="CM14" s="998"/>
      <c r="CN14" s="998"/>
      <c r="CO14" s="998"/>
      <c r="CP14" s="998"/>
      <c r="CQ14" s="999"/>
      <c r="CR14" s="1000">
        <v>288659</v>
      </c>
      <c r="CS14" s="1001"/>
      <c r="CT14" s="1001"/>
      <c r="CU14" s="1001"/>
      <c r="CV14" s="1001"/>
      <c r="CW14" s="1001"/>
      <c r="CX14" s="1001"/>
      <c r="CY14" s="1002"/>
      <c r="CZ14" s="1038">
        <v>3.3</v>
      </c>
      <c r="DA14" s="1038"/>
      <c r="DB14" s="1038"/>
      <c r="DC14" s="1038"/>
      <c r="DD14" s="1006">
        <v>59804</v>
      </c>
      <c r="DE14" s="1001"/>
      <c r="DF14" s="1001"/>
      <c r="DG14" s="1001"/>
      <c r="DH14" s="1001"/>
      <c r="DI14" s="1001"/>
      <c r="DJ14" s="1001"/>
      <c r="DK14" s="1001"/>
      <c r="DL14" s="1001"/>
      <c r="DM14" s="1001"/>
      <c r="DN14" s="1001"/>
      <c r="DO14" s="1001"/>
      <c r="DP14" s="1002"/>
      <c r="DQ14" s="1006">
        <v>220789</v>
      </c>
      <c r="DR14" s="1001"/>
      <c r="DS14" s="1001"/>
      <c r="DT14" s="1001"/>
      <c r="DU14" s="1001"/>
      <c r="DV14" s="1001"/>
      <c r="DW14" s="1001"/>
      <c r="DX14" s="1001"/>
      <c r="DY14" s="1001"/>
      <c r="DZ14" s="1001"/>
      <c r="EA14" s="1001"/>
      <c r="EB14" s="1001"/>
      <c r="EC14" s="1037"/>
    </row>
    <row r="15" spans="2:143" ht="11.25" customHeight="1" x14ac:dyDescent="0.2">
      <c r="B15" s="997" t="s">
        <v>248</v>
      </c>
      <c r="C15" s="998"/>
      <c r="D15" s="998"/>
      <c r="E15" s="998"/>
      <c r="F15" s="998"/>
      <c r="G15" s="998"/>
      <c r="H15" s="998"/>
      <c r="I15" s="998"/>
      <c r="J15" s="998"/>
      <c r="K15" s="998"/>
      <c r="L15" s="998"/>
      <c r="M15" s="998"/>
      <c r="N15" s="998"/>
      <c r="O15" s="998"/>
      <c r="P15" s="998"/>
      <c r="Q15" s="999"/>
      <c r="R15" s="1000">
        <v>8177</v>
      </c>
      <c r="S15" s="1001"/>
      <c r="T15" s="1001"/>
      <c r="U15" s="1001"/>
      <c r="V15" s="1001"/>
      <c r="W15" s="1001"/>
      <c r="X15" s="1001"/>
      <c r="Y15" s="1002"/>
      <c r="Z15" s="1038">
        <v>0.1</v>
      </c>
      <c r="AA15" s="1038"/>
      <c r="AB15" s="1038"/>
      <c r="AC15" s="1038"/>
      <c r="AD15" s="1039">
        <v>8177</v>
      </c>
      <c r="AE15" s="1039"/>
      <c r="AF15" s="1039"/>
      <c r="AG15" s="1039"/>
      <c r="AH15" s="1039"/>
      <c r="AI15" s="1039"/>
      <c r="AJ15" s="1039"/>
      <c r="AK15" s="1039"/>
      <c r="AL15" s="1003">
        <v>0.2</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145529</v>
      </c>
      <c r="BH15" s="1001"/>
      <c r="BI15" s="1001"/>
      <c r="BJ15" s="1001"/>
      <c r="BK15" s="1001"/>
      <c r="BL15" s="1001"/>
      <c r="BM15" s="1001"/>
      <c r="BN15" s="1002"/>
      <c r="BO15" s="1038">
        <v>7.2</v>
      </c>
      <c r="BP15" s="1038"/>
      <c r="BQ15" s="1038"/>
      <c r="BR15" s="1038"/>
      <c r="BS15" s="1039" t="s">
        <v>122</v>
      </c>
      <c r="BT15" s="1039"/>
      <c r="BU15" s="1039"/>
      <c r="BV15" s="1039"/>
      <c r="BW15" s="1039"/>
      <c r="BX15" s="1039"/>
      <c r="BY15" s="1039"/>
      <c r="BZ15" s="1039"/>
      <c r="CA15" s="1039"/>
      <c r="CB15" s="1079"/>
      <c r="CD15" s="997" t="s">
        <v>250</v>
      </c>
      <c r="CE15" s="998"/>
      <c r="CF15" s="998"/>
      <c r="CG15" s="998"/>
      <c r="CH15" s="998"/>
      <c r="CI15" s="998"/>
      <c r="CJ15" s="998"/>
      <c r="CK15" s="998"/>
      <c r="CL15" s="998"/>
      <c r="CM15" s="998"/>
      <c r="CN15" s="998"/>
      <c r="CO15" s="998"/>
      <c r="CP15" s="998"/>
      <c r="CQ15" s="999"/>
      <c r="CR15" s="1000">
        <v>1151221</v>
      </c>
      <c r="CS15" s="1001"/>
      <c r="CT15" s="1001"/>
      <c r="CU15" s="1001"/>
      <c r="CV15" s="1001"/>
      <c r="CW15" s="1001"/>
      <c r="CX15" s="1001"/>
      <c r="CY15" s="1002"/>
      <c r="CZ15" s="1038">
        <v>13</v>
      </c>
      <c r="DA15" s="1038"/>
      <c r="DB15" s="1038"/>
      <c r="DC15" s="1038"/>
      <c r="DD15" s="1006">
        <v>497826</v>
      </c>
      <c r="DE15" s="1001"/>
      <c r="DF15" s="1001"/>
      <c r="DG15" s="1001"/>
      <c r="DH15" s="1001"/>
      <c r="DI15" s="1001"/>
      <c r="DJ15" s="1001"/>
      <c r="DK15" s="1001"/>
      <c r="DL15" s="1001"/>
      <c r="DM15" s="1001"/>
      <c r="DN15" s="1001"/>
      <c r="DO15" s="1001"/>
      <c r="DP15" s="1002"/>
      <c r="DQ15" s="1006">
        <v>628492</v>
      </c>
      <c r="DR15" s="1001"/>
      <c r="DS15" s="1001"/>
      <c r="DT15" s="1001"/>
      <c r="DU15" s="1001"/>
      <c r="DV15" s="1001"/>
      <c r="DW15" s="1001"/>
      <c r="DX15" s="1001"/>
      <c r="DY15" s="1001"/>
      <c r="DZ15" s="1001"/>
      <c r="EA15" s="1001"/>
      <c r="EB15" s="1001"/>
      <c r="EC15" s="1037"/>
    </row>
    <row r="16" spans="2:143" ht="11.25" customHeight="1" x14ac:dyDescent="0.2">
      <c r="B16" s="997" t="s">
        <v>251</v>
      </c>
      <c r="C16" s="998"/>
      <c r="D16" s="998"/>
      <c r="E16" s="998"/>
      <c r="F16" s="998"/>
      <c r="G16" s="998"/>
      <c r="H16" s="998"/>
      <c r="I16" s="998"/>
      <c r="J16" s="998"/>
      <c r="K16" s="998"/>
      <c r="L16" s="998"/>
      <c r="M16" s="998"/>
      <c r="N16" s="998"/>
      <c r="O16" s="998"/>
      <c r="P16" s="998"/>
      <c r="Q16" s="999"/>
      <c r="R16" s="1000">
        <v>23811</v>
      </c>
      <c r="S16" s="1001"/>
      <c r="T16" s="1001"/>
      <c r="U16" s="1001"/>
      <c r="V16" s="1001"/>
      <c r="W16" s="1001"/>
      <c r="X16" s="1001"/>
      <c r="Y16" s="1002"/>
      <c r="Z16" s="1038">
        <v>0.3</v>
      </c>
      <c r="AA16" s="1038"/>
      <c r="AB16" s="1038"/>
      <c r="AC16" s="1038"/>
      <c r="AD16" s="1039">
        <v>23811</v>
      </c>
      <c r="AE16" s="1039"/>
      <c r="AF16" s="1039"/>
      <c r="AG16" s="1039"/>
      <c r="AH16" s="1039"/>
      <c r="AI16" s="1039"/>
      <c r="AJ16" s="1039"/>
      <c r="AK16" s="1039"/>
      <c r="AL16" s="1003">
        <v>0.5</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253</v>
      </c>
      <c r="CE16" s="998"/>
      <c r="CF16" s="998"/>
      <c r="CG16" s="998"/>
      <c r="CH16" s="998"/>
      <c r="CI16" s="998"/>
      <c r="CJ16" s="998"/>
      <c r="CK16" s="998"/>
      <c r="CL16" s="998"/>
      <c r="CM16" s="998"/>
      <c r="CN16" s="998"/>
      <c r="CO16" s="998"/>
      <c r="CP16" s="998"/>
      <c r="CQ16" s="999"/>
      <c r="CR16" s="1000">
        <v>120019</v>
      </c>
      <c r="CS16" s="1001"/>
      <c r="CT16" s="1001"/>
      <c r="CU16" s="1001"/>
      <c r="CV16" s="1001"/>
      <c r="CW16" s="1001"/>
      <c r="CX16" s="1001"/>
      <c r="CY16" s="1002"/>
      <c r="CZ16" s="1038">
        <v>1.4</v>
      </c>
      <c r="DA16" s="1038"/>
      <c r="DB16" s="1038"/>
      <c r="DC16" s="1038"/>
      <c r="DD16" s="1006" t="s">
        <v>122</v>
      </c>
      <c r="DE16" s="1001"/>
      <c r="DF16" s="1001"/>
      <c r="DG16" s="1001"/>
      <c r="DH16" s="1001"/>
      <c r="DI16" s="1001"/>
      <c r="DJ16" s="1001"/>
      <c r="DK16" s="1001"/>
      <c r="DL16" s="1001"/>
      <c r="DM16" s="1001"/>
      <c r="DN16" s="1001"/>
      <c r="DO16" s="1001"/>
      <c r="DP16" s="1002"/>
      <c r="DQ16" s="1006">
        <v>11513</v>
      </c>
      <c r="DR16" s="1001"/>
      <c r="DS16" s="1001"/>
      <c r="DT16" s="1001"/>
      <c r="DU16" s="1001"/>
      <c r="DV16" s="1001"/>
      <c r="DW16" s="1001"/>
      <c r="DX16" s="1001"/>
      <c r="DY16" s="1001"/>
      <c r="DZ16" s="1001"/>
      <c r="EA16" s="1001"/>
      <c r="EB16" s="1001"/>
      <c r="EC16" s="1037"/>
    </row>
    <row r="17" spans="2:133" ht="11.25" customHeight="1" x14ac:dyDescent="0.2">
      <c r="B17" s="997" t="s">
        <v>254</v>
      </c>
      <c r="C17" s="998"/>
      <c r="D17" s="998"/>
      <c r="E17" s="998"/>
      <c r="F17" s="998"/>
      <c r="G17" s="998"/>
      <c r="H17" s="998"/>
      <c r="I17" s="998"/>
      <c r="J17" s="998"/>
      <c r="K17" s="998"/>
      <c r="L17" s="998"/>
      <c r="M17" s="998"/>
      <c r="N17" s="998"/>
      <c r="O17" s="998"/>
      <c r="P17" s="998"/>
      <c r="Q17" s="999"/>
      <c r="R17" s="1000">
        <v>89331</v>
      </c>
      <c r="S17" s="1001"/>
      <c r="T17" s="1001"/>
      <c r="U17" s="1001"/>
      <c r="V17" s="1001"/>
      <c r="W17" s="1001"/>
      <c r="X17" s="1001"/>
      <c r="Y17" s="1002"/>
      <c r="Z17" s="1038">
        <v>1</v>
      </c>
      <c r="AA17" s="1038"/>
      <c r="AB17" s="1038"/>
      <c r="AC17" s="1038"/>
      <c r="AD17" s="1039">
        <v>89331</v>
      </c>
      <c r="AE17" s="1039"/>
      <c r="AF17" s="1039"/>
      <c r="AG17" s="1039"/>
      <c r="AH17" s="1039"/>
      <c r="AI17" s="1039"/>
      <c r="AJ17" s="1039"/>
      <c r="AK17" s="1039"/>
      <c r="AL17" s="1003">
        <v>1.9</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256</v>
      </c>
      <c r="CE17" s="998"/>
      <c r="CF17" s="998"/>
      <c r="CG17" s="998"/>
      <c r="CH17" s="998"/>
      <c r="CI17" s="998"/>
      <c r="CJ17" s="998"/>
      <c r="CK17" s="998"/>
      <c r="CL17" s="998"/>
      <c r="CM17" s="998"/>
      <c r="CN17" s="998"/>
      <c r="CO17" s="998"/>
      <c r="CP17" s="998"/>
      <c r="CQ17" s="999"/>
      <c r="CR17" s="1000">
        <v>590817</v>
      </c>
      <c r="CS17" s="1001"/>
      <c r="CT17" s="1001"/>
      <c r="CU17" s="1001"/>
      <c r="CV17" s="1001"/>
      <c r="CW17" s="1001"/>
      <c r="CX17" s="1001"/>
      <c r="CY17" s="1002"/>
      <c r="CZ17" s="1038">
        <v>6.7</v>
      </c>
      <c r="DA17" s="1038"/>
      <c r="DB17" s="1038"/>
      <c r="DC17" s="1038"/>
      <c r="DD17" s="1006" t="s">
        <v>122</v>
      </c>
      <c r="DE17" s="1001"/>
      <c r="DF17" s="1001"/>
      <c r="DG17" s="1001"/>
      <c r="DH17" s="1001"/>
      <c r="DI17" s="1001"/>
      <c r="DJ17" s="1001"/>
      <c r="DK17" s="1001"/>
      <c r="DL17" s="1001"/>
      <c r="DM17" s="1001"/>
      <c r="DN17" s="1001"/>
      <c r="DO17" s="1001"/>
      <c r="DP17" s="1002"/>
      <c r="DQ17" s="1006">
        <v>554004</v>
      </c>
      <c r="DR17" s="1001"/>
      <c r="DS17" s="1001"/>
      <c r="DT17" s="1001"/>
      <c r="DU17" s="1001"/>
      <c r="DV17" s="1001"/>
      <c r="DW17" s="1001"/>
      <c r="DX17" s="1001"/>
      <c r="DY17" s="1001"/>
      <c r="DZ17" s="1001"/>
      <c r="EA17" s="1001"/>
      <c r="EB17" s="1001"/>
      <c r="EC17" s="1037"/>
    </row>
    <row r="18" spans="2:133" ht="11.25" customHeight="1" x14ac:dyDescent="0.2">
      <c r="B18" s="997" t="s">
        <v>257</v>
      </c>
      <c r="C18" s="998"/>
      <c r="D18" s="998"/>
      <c r="E18" s="998"/>
      <c r="F18" s="998"/>
      <c r="G18" s="998"/>
      <c r="H18" s="998"/>
      <c r="I18" s="998"/>
      <c r="J18" s="998"/>
      <c r="K18" s="998"/>
      <c r="L18" s="998"/>
      <c r="M18" s="998"/>
      <c r="N18" s="998"/>
      <c r="O18" s="998"/>
      <c r="P18" s="998"/>
      <c r="Q18" s="999"/>
      <c r="R18" s="1000">
        <v>21413</v>
      </c>
      <c r="S18" s="1001"/>
      <c r="T18" s="1001"/>
      <c r="U18" s="1001"/>
      <c r="V18" s="1001"/>
      <c r="W18" s="1001"/>
      <c r="X18" s="1001"/>
      <c r="Y18" s="1002"/>
      <c r="Z18" s="1038">
        <v>0.2</v>
      </c>
      <c r="AA18" s="1038"/>
      <c r="AB18" s="1038"/>
      <c r="AC18" s="1038"/>
      <c r="AD18" s="1039">
        <v>21413</v>
      </c>
      <c r="AE18" s="1039"/>
      <c r="AF18" s="1039"/>
      <c r="AG18" s="1039"/>
      <c r="AH18" s="1039"/>
      <c r="AI18" s="1039"/>
      <c r="AJ18" s="1039"/>
      <c r="AK18" s="1039"/>
      <c r="AL18" s="1003">
        <v>0.5</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259</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
      <c r="B19" s="997" t="s">
        <v>260</v>
      </c>
      <c r="C19" s="998"/>
      <c r="D19" s="998"/>
      <c r="E19" s="998"/>
      <c r="F19" s="998"/>
      <c r="G19" s="998"/>
      <c r="H19" s="998"/>
      <c r="I19" s="998"/>
      <c r="J19" s="998"/>
      <c r="K19" s="998"/>
      <c r="L19" s="998"/>
      <c r="M19" s="998"/>
      <c r="N19" s="998"/>
      <c r="O19" s="998"/>
      <c r="P19" s="998"/>
      <c r="Q19" s="999"/>
      <c r="R19" s="1000">
        <v>66755</v>
      </c>
      <c r="S19" s="1001"/>
      <c r="T19" s="1001"/>
      <c r="U19" s="1001"/>
      <c r="V19" s="1001"/>
      <c r="W19" s="1001"/>
      <c r="X19" s="1001"/>
      <c r="Y19" s="1002"/>
      <c r="Z19" s="1038">
        <v>0.7</v>
      </c>
      <c r="AA19" s="1038"/>
      <c r="AB19" s="1038"/>
      <c r="AC19" s="1038"/>
      <c r="AD19" s="1039">
        <v>66755</v>
      </c>
      <c r="AE19" s="1039"/>
      <c r="AF19" s="1039"/>
      <c r="AG19" s="1039"/>
      <c r="AH19" s="1039"/>
      <c r="AI19" s="1039"/>
      <c r="AJ19" s="1039"/>
      <c r="AK19" s="1039"/>
      <c r="AL19" s="1003">
        <v>1.5</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v>1083</v>
      </c>
      <c r="BH19" s="1001"/>
      <c r="BI19" s="1001"/>
      <c r="BJ19" s="1001"/>
      <c r="BK19" s="1001"/>
      <c r="BL19" s="1001"/>
      <c r="BM19" s="1001"/>
      <c r="BN19" s="1002"/>
      <c r="BO19" s="1038">
        <v>0.1</v>
      </c>
      <c r="BP19" s="1038"/>
      <c r="BQ19" s="1038"/>
      <c r="BR19" s="1038"/>
      <c r="BS19" s="1039" t="s">
        <v>122</v>
      </c>
      <c r="BT19" s="1039"/>
      <c r="BU19" s="1039"/>
      <c r="BV19" s="1039"/>
      <c r="BW19" s="1039"/>
      <c r="BX19" s="1039"/>
      <c r="BY19" s="1039"/>
      <c r="BZ19" s="1039"/>
      <c r="CA19" s="1039"/>
      <c r="CB19" s="1079"/>
      <c r="CD19" s="997" t="s">
        <v>262</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
      <c r="B20" s="1067" t="s">
        <v>263</v>
      </c>
      <c r="C20" s="1068"/>
      <c r="D20" s="1068"/>
      <c r="E20" s="1068"/>
      <c r="F20" s="1068"/>
      <c r="G20" s="1068"/>
      <c r="H20" s="1068"/>
      <c r="I20" s="1068"/>
      <c r="J20" s="1068"/>
      <c r="K20" s="1068"/>
      <c r="L20" s="1068"/>
      <c r="M20" s="1068"/>
      <c r="N20" s="1068"/>
      <c r="O20" s="1068"/>
      <c r="P20" s="1068"/>
      <c r="Q20" s="1069"/>
      <c r="R20" s="1000">
        <v>1163</v>
      </c>
      <c r="S20" s="1001"/>
      <c r="T20" s="1001"/>
      <c r="U20" s="1001"/>
      <c r="V20" s="1001"/>
      <c r="W20" s="1001"/>
      <c r="X20" s="1001"/>
      <c r="Y20" s="1002"/>
      <c r="Z20" s="1038">
        <v>0</v>
      </c>
      <c r="AA20" s="1038"/>
      <c r="AB20" s="1038"/>
      <c r="AC20" s="1038"/>
      <c r="AD20" s="1039">
        <v>1163</v>
      </c>
      <c r="AE20" s="1039"/>
      <c r="AF20" s="1039"/>
      <c r="AG20" s="1039"/>
      <c r="AH20" s="1039"/>
      <c r="AI20" s="1039"/>
      <c r="AJ20" s="1039"/>
      <c r="AK20" s="1039"/>
      <c r="AL20" s="1003">
        <v>0</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v>1083</v>
      </c>
      <c r="BH20" s="1001"/>
      <c r="BI20" s="1001"/>
      <c r="BJ20" s="1001"/>
      <c r="BK20" s="1001"/>
      <c r="BL20" s="1001"/>
      <c r="BM20" s="1001"/>
      <c r="BN20" s="1002"/>
      <c r="BO20" s="1038">
        <v>0.1</v>
      </c>
      <c r="BP20" s="1038"/>
      <c r="BQ20" s="1038"/>
      <c r="BR20" s="1038"/>
      <c r="BS20" s="1039" t="s">
        <v>122</v>
      </c>
      <c r="BT20" s="1039"/>
      <c r="BU20" s="1039"/>
      <c r="BV20" s="1039"/>
      <c r="BW20" s="1039"/>
      <c r="BX20" s="1039"/>
      <c r="BY20" s="1039"/>
      <c r="BZ20" s="1039"/>
      <c r="CA20" s="1039"/>
      <c r="CB20" s="1079"/>
      <c r="CD20" s="997" t="s">
        <v>265</v>
      </c>
      <c r="CE20" s="998"/>
      <c r="CF20" s="998"/>
      <c r="CG20" s="998"/>
      <c r="CH20" s="998"/>
      <c r="CI20" s="998"/>
      <c r="CJ20" s="998"/>
      <c r="CK20" s="998"/>
      <c r="CL20" s="998"/>
      <c r="CM20" s="998"/>
      <c r="CN20" s="998"/>
      <c r="CO20" s="998"/>
      <c r="CP20" s="998"/>
      <c r="CQ20" s="999"/>
      <c r="CR20" s="1000">
        <v>8868673</v>
      </c>
      <c r="CS20" s="1001"/>
      <c r="CT20" s="1001"/>
      <c r="CU20" s="1001"/>
      <c r="CV20" s="1001"/>
      <c r="CW20" s="1001"/>
      <c r="CX20" s="1001"/>
      <c r="CY20" s="1002"/>
      <c r="CZ20" s="1038">
        <v>100</v>
      </c>
      <c r="DA20" s="1038"/>
      <c r="DB20" s="1038"/>
      <c r="DC20" s="1038"/>
      <c r="DD20" s="1006">
        <v>1079234</v>
      </c>
      <c r="DE20" s="1001"/>
      <c r="DF20" s="1001"/>
      <c r="DG20" s="1001"/>
      <c r="DH20" s="1001"/>
      <c r="DI20" s="1001"/>
      <c r="DJ20" s="1001"/>
      <c r="DK20" s="1001"/>
      <c r="DL20" s="1001"/>
      <c r="DM20" s="1001"/>
      <c r="DN20" s="1001"/>
      <c r="DO20" s="1001"/>
      <c r="DP20" s="1002"/>
      <c r="DQ20" s="1006">
        <v>4960119</v>
      </c>
      <c r="DR20" s="1001"/>
      <c r="DS20" s="1001"/>
      <c r="DT20" s="1001"/>
      <c r="DU20" s="1001"/>
      <c r="DV20" s="1001"/>
      <c r="DW20" s="1001"/>
      <c r="DX20" s="1001"/>
      <c r="DY20" s="1001"/>
      <c r="DZ20" s="1001"/>
      <c r="EA20" s="1001"/>
      <c r="EB20" s="1001"/>
      <c r="EC20" s="1037"/>
    </row>
    <row r="21" spans="2:133" ht="11.25" customHeight="1" x14ac:dyDescent="0.2">
      <c r="B21" s="997" t="s">
        <v>266</v>
      </c>
      <c r="C21" s="998"/>
      <c r="D21" s="998"/>
      <c r="E21" s="998"/>
      <c r="F21" s="998"/>
      <c r="G21" s="998"/>
      <c r="H21" s="998"/>
      <c r="I21" s="998"/>
      <c r="J21" s="998"/>
      <c r="K21" s="998"/>
      <c r="L21" s="998"/>
      <c r="M21" s="998"/>
      <c r="N21" s="998"/>
      <c r="O21" s="998"/>
      <c r="P21" s="998"/>
      <c r="Q21" s="999"/>
      <c r="R21" s="1000">
        <v>2192129</v>
      </c>
      <c r="S21" s="1001"/>
      <c r="T21" s="1001"/>
      <c r="U21" s="1001"/>
      <c r="V21" s="1001"/>
      <c r="W21" s="1001"/>
      <c r="X21" s="1001"/>
      <c r="Y21" s="1002"/>
      <c r="Z21" s="1038">
        <v>24.4</v>
      </c>
      <c r="AA21" s="1038"/>
      <c r="AB21" s="1038"/>
      <c r="AC21" s="1038"/>
      <c r="AD21" s="1039">
        <v>1922258</v>
      </c>
      <c r="AE21" s="1039"/>
      <c r="AF21" s="1039"/>
      <c r="AG21" s="1039"/>
      <c r="AH21" s="1039"/>
      <c r="AI21" s="1039"/>
      <c r="AJ21" s="1039"/>
      <c r="AK21" s="1039"/>
      <c r="AL21" s="1003">
        <v>41.8</v>
      </c>
      <c r="AM21" s="1004"/>
      <c r="AN21" s="1004"/>
      <c r="AO21" s="1040"/>
      <c r="AP21" s="997" t="s">
        <v>267</v>
      </c>
      <c r="AQ21" s="1077"/>
      <c r="AR21" s="1077"/>
      <c r="AS21" s="1077"/>
      <c r="AT21" s="1077"/>
      <c r="AU21" s="1077"/>
      <c r="AV21" s="1077"/>
      <c r="AW21" s="1077"/>
      <c r="AX21" s="1077"/>
      <c r="AY21" s="1077"/>
      <c r="AZ21" s="1077"/>
      <c r="BA21" s="1077"/>
      <c r="BB21" s="1077"/>
      <c r="BC21" s="1077"/>
      <c r="BD21" s="1077"/>
      <c r="BE21" s="1077"/>
      <c r="BF21" s="1078"/>
      <c r="BG21" s="1000">
        <v>1083</v>
      </c>
      <c r="BH21" s="1001"/>
      <c r="BI21" s="1001"/>
      <c r="BJ21" s="1001"/>
      <c r="BK21" s="1001"/>
      <c r="BL21" s="1001"/>
      <c r="BM21" s="1001"/>
      <c r="BN21" s="1002"/>
      <c r="BO21" s="1038">
        <v>0.1</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268</v>
      </c>
      <c r="C22" s="998"/>
      <c r="D22" s="998"/>
      <c r="E22" s="998"/>
      <c r="F22" s="998"/>
      <c r="G22" s="998"/>
      <c r="H22" s="998"/>
      <c r="I22" s="998"/>
      <c r="J22" s="998"/>
      <c r="K22" s="998"/>
      <c r="L22" s="998"/>
      <c r="M22" s="998"/>
      <c r="N22" s="998"/>
      <c r="O22" s="998"/>
      <c r="P22" s="998"/>
      <c r="Q22" s="999"/>
      <c r="R22" s="1000">
        <v>1922258</v>
      </c>
      <c r="S22" s="1001"/>
      <c r="T22" s="1001"/>
      <c r="U22" s="1001"/>
      <c r="V22" s="1001"/>
      <c r="W22" s="1001"/>
      <c r="X22" s="1001"/>
      <c r="Y22" s="1002"/>
      <c r="Z22" s="1038">
        <v>21.4</v>
      </c>
      <c r="AA22" s="1038"/>
      <c r="AB22" s="1038"/>
      <c r="AC22" s="1038"/>
      <c r="AD22" s="1039">
        <v>1922258</v>
      </c>
      <c r="AE22" s="1039"/>
      <c r="AF22" s="1039"/>
      <c r="AG22" s="1039"/>
      <c r="AH22" s="1039"/>
      <c r="AI22" s="1039"/>
      <c r="AJ22" s="1039"/>
      <c r="AK22" s="1039"/>
      <c r="AL22" s="1003">
        <v>41.8</v>
      </c>
      <c r="AM22" s="1004"/>
      <c r="AN22" s="1004"/>
      <c r="AO22" s="1040"/>
      <c r="AP22" s="997" t="s">
        <v>269</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271</v>
      </c>
      <c r="C23" s="998"/>
      <c r="D23" s="998"/>
      <c r="E23" s="998"/>
      <c r="F23" s="998"/>
      <c r="G23" s="998"/>
      <c r="H23" s="998"/>
      <c r="I23" s="998"/>
      <c r="J23" s="998"/>
      <c r="K23" s="998"/>
      <c r="L23" s="998"/>
      <c r="M23" s="998"/>
      <c r="N23" s="998"/>
      <c r="O23" s="998"/>
      <c r="P23" s="998"/>
      <c r="Q23" s="999"/>
      <c r="R23" s="1000">
        <v>269871</v>
      </c>
      <c r="S23" s="1001"/>
      <c r="T23" s="1001"/>
      <c r="U23" s="1001"/>
      <c r="V23" s="1001"/>
      <c r="W23" s="1001"/>
      <c r="X23" s="1001"/>
      <c r="Y23" s="1002"/>
      <c r="Z23" s="1038">
        <v>3</v>
      </c>
      <c r="AA23" s="1038"/>
      <c r="AB23" s="1038"/>
      <c r="AC23" s="1038"/>
      <c r="AD23" s="1039" t="s">
        <v>122</v>
      </c>
      <c r="AE23" s="1039"/>
      <c r="AF23" s="1039"/>
      <c r="AG23" s="1039"/>
      <c r="AH23" s="1039"/>
      <c r="AI23" s="1039"/>
      <c r="AJ23" s="1039"/>
      <c r="AK23" s="1039"/>
      <c r="AL23" s="1003" t="s">
        <v>122</v>
      </c>
      <c r="AM23" s="1004"/>
      <c r="AN23" s="1004"/>
      <c r="AO23" s="1040"/>
      <c r="AP23" s="997" t="s">
        <v>272</v>
      </c>
      <c r="AQ23" s="1077"/>
      <c r="AR23" s="1077"/>
      <c r="AS23" s="1077"/>
      <c r="AT23" s="1077"/>
      <c r="AU23" s="1077"/>
      <c r="AV23" s="1077"/>
      <c r="AW23" s="1077"/>
      <c r="AX23" s="1077"/>
      <c r="AY23" s="1077"/>
      <c r="AZ23" s="1077"/>
      <c r="BA23" s="1077"/>
      <c r="BB23" s="1077"/>
      <c r="BC23" s="1077"/>
      <c r="BD23" s="1077"/>
      <c r="BE23" s="1077"/>
      <c r="BF23" s="1078"/>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9"/>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2">
      <c r="B24" s="997" t="s">
        <v>278</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279</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280</v>
      </c>
      <c r="CE24" s="1059"/>
      <c r="CF24" s="1059"/>
      <c r="CG24" s="1059"/>
      <c r="CH24" s="1059"/>
      <c r="CI24" s="1059"/>
      <c r="CJ24" s="1059"/>
      <c r="CK24" s="1059"/>
      <c r="CL24" s="1059"/>
      <c r="CM24" s="1059"/>
      <c r="CN24" s="1059"/>
      <c r="CO24" s="1059"/>
      <c r="CP24" s="1059"/>
      <c r="CQ24" s="1060"/>
      <c r="CR24" s="1055">
        <v>3030823</v>
      </c>
      <c r="CS24" s="1056"/>
      <c r="CT24" s="1056"/>
      <c r="CU24" s="1056"/>
      <c r="CV24" s="1056"/>
      <c r="CW24" s="1056"/>
      <c r="CX24" s="1056"/>
      <c r="CY24" s="1081"/>
      <c r="CZ24" s="1082">
        <v>34.200000000000003</v>
      </c>
      <c r="DA24" s="1064"/>
      <c r="DB24" s="1064"/>
      <c r="DC24" s="1084"/>
      <c r="DD24" s="1080">
        <v>1893036</v>
      </c>
      <c r="DE24" s="1056"/>
      <c r="DF24" s="1056"/>
      <c r="DG24" s="1056"/>
      <c r="DH24" s="1056"/>
      <c r="DI24" s="1056"/>
      <c r="DJ24" s="1056"/>
      <c r="DK24" s="1081"/>
      <c r="DL24" s="1080">
        <v>1811970</v>
      </c>
      <c r="DM24" s="1056"/>
      <c r="DN24" s="1056"/>
      <c r="DO24" s="1056"/>
      <c r="DP24" s="1056"/>
      <c r="DQ24" s="1056"/>
      <c r="DR24" s="1056"/>
      <c r="DS24" s="1056"/>
      <c r="DT24" s="1056"/>
      <c r="DU24" s="1056"/>
      <c r="DV24" s="1081"/>
      <c r="DW24" s="1082">
        <v>39.299999999999997</v>
      </c>
      <c r="DX24" s="1064"/>
      <c r="DY24" s="1064"/>
      <c r="DZ24" s="1064"/>
      <c r="EA24" s="1064"/>
      <c r="EB24" s="1064"/>
      <c r="EC24" s="1083"/>
    </row>
    <row r="25" spans="2:133" ht="11.25" customHeight="1" x14ac:dyDescent="0.2">
      <c r="B25" s="997" t="s">
        <v>281</v>
      </c>
      <c r="C25" s="998"/>
      <c r="D25" s="998"/>
      <c r="E25" s="998"/>
      <c r="F25" s="998"/>
      <c r="G25" s="998"/>
      <c r="H25" s="998"/>
      <c r="I25" s="998"/>
      <c r="J25" s="998"/>
      <c r="K25" s="998"/>
      <c r="L25" s="998"/>
      <c r="M25" s="998"/>
      <c r="N25" s="998"/>
      <c r="O25" s="998"/>
      <c r="P25" s="998"/>
      <c r="Q25" s="999"/>
      <c r="R25" s="1000">
        <v>4846820</v>
      </c>
      <c r="S25" s="1001"/>
      <c r="T25" s="1001"/>
      <c r="U25" s="1001"/>
      <c r="V25" s="1001"/>
      <c r="W25" s="1001"/>
      <c r="X25" s="1001"/>
      <c r="Y25" s="1002"/>
      <c r="Z25" s="1038">
        <v>53.9</v>
      </c>
      <c r="AA25" s="1038"/>
      <c r="AB25" s="1038"/>
      <c r="AC25" s="1038"/>
      <c r="AD25" s="1039">
        <v>4576949</v>
      </c>
      <c r="AE25" s="1039"/>
      <c r="AF25" s="1039"/>
      <c r="AG25" s="1039"/>
      <c r="AH25" s="1039"/>
      <c r="AI25" s="1039"/>
      <c r="AJ25" s="1039"/>
      <c r="AK25" s="1039"/>
      <c r="AL25" s="1003">
        <v>99.6</v>
      </c>
      <c r="AM25" s="1004"/>
      <c r="AN25" s="1004"/>
      <c r="AO25" s="1040"/>
      <c r="AP25" s="997" t="s">
        <v>282</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283</v>
      </c>
      <c r="CE25" s="998"/>
      <c r="CF25" s="998"/>
      <c r="CG25" s="998"/>
      <c r="CH25" s="998"/>
      <c r="CI25" s="998"/>
      <c r="CJ25" s="998"/>
      <c r="CK25" s="998"/>
      <c r="CL25" s="998"/>
      <c r="CM25" s="998"/>
      <c r="CN25" s="998"/>
      <c r="CO25" s="998"/>
      <c r="CP25" s="998"/>
      <c r="CQ25" s="999"/>
      <c r="CR25" s="1000">
        <v>1128434</v>
      </c>
      <c r="CS25" s="1013"/>
      <c r="CT25" s="1013"/>
      <c r="CU25" s="1013"/>
      <c r="CV25" s="1013"/>
      <c r="CW25" s="1013"/>
      <c r="CX25" s="1013"/>
      <c r="CY25" s="1014"/>
      <c r="CZ25" s="1003">
        <v>12.7</v>
      </c>
      <c r="DA25" s="1015"/>
      <c r="DB25" s="1015"/>
      <c r="DC25" s="1016"/>
      <c r="DD25" s="1006">
        <v>1027687</v>
      </c>
      <c r="DE25" s="1013"/>
      <c r="DF25" s="1013"/>
      <c r="DG25" s="1013"/>
      <c r="DH25" s="1013"/>
      <c r="DI25" s="1013"/>
      <c r="DJ25" s="1013"/>
      <c r="DK25" s="1014"/>
      <c r="DL25" s="1006">
        <v>949906</v>
      </c>
      <c r="DM25" s="1013"/>
      <c r="DN25" s="1013"/>
      <c r="DO25" s="1013"/>
      <c r="DP25" s="1013"/>
      <c r="DQ25" s="1013"/>
      <c r="DR25" s="1013"/>
      <c r="DS25" s="1013"/>
      <c r="DT25" s="1013"/>
      <c r="DU25" s="1013"/>
      <c r="DV25" s="1014"/>
      <c r="DW25" s="1003">
        <v>20.6</v>
      </c>
      <c r="DX25" s="1015"/>
      <c r="DY25" s="1015"/>
      <c r="DZ25" s="1015"/>
      <c r="EA25" s="1015"/>
      <c r="EB25" s="1015"/>
      <c r="EC25" s="1027"/>
    </row>
    <row r="26" spans="2:133" ht="11.25" customHeight="1" x14ac:dyDescent="0.2">
      <c r="B26" s="997" t="s">
        <v>284</v>
      </c>
      <c r="C26" s="998"/>
      <c r="D26" s="998"/>
      <c r="E26" s="998"/>
      <c r="F26" s="998"/>
      <c r="G26" s="998"/>
      <c r="H26" s="998"/>
      <c r="I26" s="998"/>
      <c r="J26" s="998"/>
      <c r="K26" s="998"/>
      <c r="L26" s="998"/>
      <c r="M26" s="998"/>
      <c r="N26" s="998"/>
      <c r="O26" s="998"/>
      <c r="P26" s="998"/>
      <c r="Q26" s="999"/>
      <c r="R26" s="1000">
        <v>886</v>
      </c>
      <c r="S26" s="1001"/>
      <c r="T26" s="1001"/>
      <c r="U26" s="1001"/>
      <c r="V26" s="1001"/>
      <c r="W26" s="1001"/>
      <c r="X26" s="1001"/>
      <c r="Y26" s="1002"/>
      <c r="Z26" s="1038">
        <v>0</v>
      </c>
      <c r="AA26" s="1038"/>
      <c r="AB26" s="1038"/>
      <c r="AC26" s="1038"/>
      <c r="AD26" s="1039">
        <v>886</v>
      </c>
      <c r="AE26" s="1039"/>
      <c r="AF26" s="1039"/>
      <c r="AG26" s="1039"/>
      <c r="AH26" s="1039"/>
      <c r="AI26" s="1039"/>
      <c r="AJ26" s="1039"/>
      <c r="AK26" s="1039"/>
      <c r="AL26" s="1003">
        <v>0</v>
      </c>
      <c r="AM26" s="1004"/>
      <c r="AN26" s="1004"/>
      <c r="AO26" s="1040"/>
      <c r="AP26" s="997" t="s">
        <v>285</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286</v>
      </c>
      <c r="CE26" s="998"/>
      <c r="CF26" s="998"/>
      <c r="CG26" s="998"/>
      <c r="CH26" s="998"/>
      <c r="CI26" s="998"/>
      <c r="CJ26" s="998"/>
      <c r="CK26" s="998"/>
      <c r="CL26" s="998"/>
      <c r="CM26" s="998"/>
      <c r="CN26" s="998"/>
      <c r="CO26" s="998"/>
      <c r="CP26" s="998"/>
      <c r="CQ26" s="999"/>
      <c r="CR26" s="1000">
        <v>586580</v>
      </c>
      <c r="CS26" s="1001"/>
      <c r="CT26" s="1001"/>
      <c r="CU26" s="1001"/>
      <c r="CV26" s="1001"/>
      <c r="CW26" s="1001"/>
      <c r="CX26" s="1001"/>
      <c r="CY26" s="1002"/>
      <c r="CZ26" s="1003">
        <v>6.6</v>
      </c>
      <c r="DA26" s="1015"/>
      <c r="DB26" s="1015"/>
      <c r="DC26" s="1016"/>
      <c r="DD26" s="1006">
        <v>505529</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
      <c r="B27" s="997" t="s">
        <v>287</v>
      </c>
      <c r="C27" s="998"/>
      <c r="D27" s="998"/>
      <c r="E27" s="998"/>
      <c r="F27" s="998"/>
      <c r="G27" s="998"/>
      <c r="H27" s="998"/>
      <c r="I27" s="998"/>
      <c r="J27" s="998"/>
      <c r="K27" s="998"/>
      <c r="L27" s="998"/>
      <c r="M27" s="998"/>
      <c r="N27" s="998"/>
      <c r="O27" s="998"/>
      <c r="P27" s="998"/>
      <c r="Q27" s="999"/>
      <c r="R27" s="1000">
        <v>1418</v>
      </c>
      <c r="S27" s="1001"/>
      <c r="T27" s="1001"/>
      <c r="U27" s="1001"/>
      <c r="V27" s="1001"/>
      <c r="W27" s="1001"/>
      <c r="X27" s="1001"/>
      <c r="Y27" s="1002"/>
      <c r="Z27" s="1038">
        <v>0</v>
      </c>
      <c r="AA27" s="1038"/>
      <c r="AB27" s="1038"/>
      <c r="AC27" s="1038"/>
      <c r="AD27" s="1039" t="s">
        <v>122</v>
      </c>
      <c r="AE27" s="1039"/>
      <c r="AF27" s="1039"/>
      <c r="AG27" s="1039"/>
      <c r="AH27" s="1039"/>
      <c r="AI27" s="1039"/>
      <c r="AJ27" s="1039"/>
      <c r="AK27" s="1039"/>
      <c r="AL27" s="1003" t="s">
        <v>122</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2007843</v>
      </c>
      <c r="BH27" s="1001"/>
      <c r="BI27" s="1001"/>
      <c r="BJ27" s="1001"/>
      <c r="BK27" s="1001"/>
      <c r="BL27" s="1001"/>
      <c r="BM27" s="1001"/>
      <c r="BN27" s="1002"/>
      <c r="BO27" s="1038">
        <v>100</v>
      </c>
      <c r="BP27" s="1038"/>
      <c r="BQ27" s="1038"/>
      <c r="BR27" s="1038"/>
      <c r="BS27" s="1039" t="s">
        <v>122</v>
      </c>
      <c r="BT27" s="1039"/>
      <c r="BU27" s="1039"/>
      <c r="BV27" s="1039"/>
      <c r="BW27" s="1039"/>
      <c r="BX27" s="1039"/>
      <c r="BY27" s="1039"/>
      <c r="BZ27" s="1039"/>
      <c r="CA27" s="1039"/>
      <c r="CB27" s="1079"/>
      <c r="CD27" s="997" t="s">
        <v>289</v>
      </c>
      <c r="CE27" s="998"/>
      <c r="CF27" s="998"/>
      <c r="CG27" s="998"/>
      <c r="CH27" s="998"/>
      <c r="CI27" s="998"/>
      <c r="CJ27" s="998"/>
      <c r="CK27" s="998"/>
      <c r="CL27" s="998"/>
      <c r="CM27" s="998"/>
      <c r="CN27" s="998"/>
      <c r="CO27" s="998"/>
      <c r="CP27" s="998"/>
      <c r="CQ27" s="999"/>
      <c r="CR27" s="1000">
        <v>1311572</v>
      </c>
      <c r="CS27" s="1013"/>
      <c r="CT27" s="1013"/>
      <c r="CU27" s="1013"/>
      <c r="CV27" s="1013"/>
      <c r="CW27" s="1013"/>
      <c r="CX27" s="1013"/>
      <c r="CY27" s="1014"/>
      <c r="CZ27" s="1003">
        <v>14.8</v>
      </c>
      <c r="DA27" s="1015"/>
      <c r="DB27" s="1015"/>
      <c r="DC27" s="1016"/>
      <c r="DD27" s="1006">
        <v>311345</v>
      </c>
      <c r="DE27" s="1013"/>
      <c r="DF27" s="1013"/>
      <c r="DG27" s="1013"/>
      <c r="DH27" s="1013"/>
      <c r="DI27" s="1013"/>
      <c r="DJ27" s="1013"/>
      <c r="DK27" s="1014"/>
      <c r="DL27" s="1006">
        <v>308060</v>
      </c>
      <c r="DM27" s="1013"/>
      <c r="DN27" s="1013"/>
      <c r="DO27" s="1013"/>
      <c r="DP27" s="1013"/>
      <c r="DQ27" s="1013"/>
      <c r="DR27" s="1013"/>
      <c r="DS27" s="1013"/>
      <c r="DT27" s="1013"/>
      <c r="DU27" s="1013"/>
      <c r="DV27" s="1014"/>
      <c r="DW27" s="1003">
        <v>6.7</v>
      </c>
      <c r="DX27" s="1015"/>
      <c r="DY27" s="1015"/>
      <c r="DZ27" s="1015"/>
      <c r="EA27" s="1015"/>
      <c r="EB27" s="1015"/>
      <c r="EC27" s="1027"/>
    </row>
    <row r="28" spans="2:133" ht="11.25" customHeight="1" x14ac:dyDescent="0.2">
      <c r="B28" s="997" t="s">
        <v>290</v>
      </c>
      <c r="C28" s="998"/>
      <c r="D28" s="998"/>
      <c r="E28" s="998"/>
      <c r="F28" s="998"/>
      <c r="G28" s="998"/>
      <c r="H28" s="998"/>
      <c r="I28" s="998"/>
      <c r="J28" s="998"/>
      <c r="K28" s="998"/>
      <c r="L28" s="998"/>
      <c r="M28" s="998"/>
      <c r="N28" s="998"/>
      <c r="O28" s="998"/>
      <c r="P28" s="998"/>
      <c r="Q28" s="999"/>
      <c r="R28" s="1000">
        <v>73801</v>
      </c>
      <c r="S28" s="1001"/>
      <c r="T28" s="1001"/>
      <c r="U28" s="1001"/>
      <c r="V28" s="1001"/>
      <c r="W28" s="1001"/>
      <c r="X28" s="1001"/>
      <c r="Y28" s="1002"/>
      <c r="Z28" s="1038">
        <v>0.8</v>
      </c>
      <c r="AA28" s="1038"/>
      <c r="AB28" s="1038"/>
      <c r="AC28" s="1038"/>
      <c r="AD28" s="1039">
        <v>927</v>
      </c>
      <c r="AE28" s="1039"/>
      <c r="AF28" s="1039"/>
      <c r="AG28" s="1039"/>
      <c r="AH28" s="1039"/>
      <c r="AI28" s="1039"/>
      <c r="AJ28" s="1039"/>
      <c r="AK28" s="1039"/>
      <c r="AL28" s="1003">
        <v>0</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590817</v>
      </c>
      <c r="CS28" s="1001"/>
      <c r="CT28" s="1001"/>
      <c r="CU28" s="1001"/>
      <c r="CV28" s="1001"/>
      <c r="CW28" s="1001"/>
      <c r="CX28" s="1001"/>
      <c r="CY28" s="1002"/>
      <c r="CZ28" s="1003">
        <v>6.7</v>
      </c>
      <c r="DA28" s="1015"/>
      <c r="DB28" s="1015"/>
      <c r="DC28" s="1016"/>
      <c r="DD28" s="1006">
        <v>554004</v>
      </c>
      <c r="DE28" s="1001"/>
      <c r="DF28" s="1001"/>
      <c r="DG28" s="1001"/>
      <c r="DH28" s="1001"/>
      <c r="DI28" s="1001"/>
      <c r="DJ28" s="1001"/>
      <c r="DK28" s="1002"/>
      <c r="DL28" s="1006">
        <v>554004</v>
      </c>
      <c r="DM28" s="1001"/>
      <c r="DN28" s="1001"/>
      <c r="DO28" s="1001"/>
      <c r="DP28" s="1001"/>
      <c r="DQ28" s="1001"/>
      <c r="DR28" s="1001"/>
      <c r="DS28" s="1001"/>
      <c r="DT28" s="1001"/>
      <c r="DU28" s="1001"/>
      <c r="DV28" s="1002"/>
      <c r="DW28" s="1003">
        <v>12</v>
      </c>
      <c r="DX28" s="1015"/>
      <c r="DY28" s="1015"/>
      <c r="DZ28" s="1015"/>
      <c r="EA28" s="1015"/>
      <c r="EB28" s="1015"/>
      <c r="EC28" s="1027"/>
    </row>
    <row r="29" spans="2:133" ht="11.25" customHeight="1" x14ac:dyDescent="0.2">
      <c r="B29" s="997" t="s">
        <v>292</v>
      </c>
      <c r="C29" s="998"/>
      <c r="D29" s="998"/>
      <c r="E29" s="998"/>
      <c r="F29" s="998"/>
      <c r="G29" s="998"/>
      <c r="H29" s="998"/>
      <c r="I29" s="998"/>
      <c r="J29" s="998"/>
      <c r="K29" s="998"/>
      <c r="L29" s="998"/>
      <c r="M29" s="998"/>
      <c r="N29" s="998"/>
      <c r="O29" s="998"/>
      <c r="P29" s="998"/>
      <c r="Q29" s="999"/>
      <c r="R29" s="1000">
        <v>50077</v>
      </c>
      <c r="S29" s="1001"/>
      <c r="T29" s="1001"/>
      <c r="U29" s="1001"/>
      <c r="V29" s="1001"/>
      <c r="W29" s="1001"/>
      <c r="X29" s="1001"/>
      <c r="Y29" s="1002"/>
      <c r="Z29" s="1038">
        <v>0.6</v>
      </c>
      <c r="AA29" s="1038"/>
      <c r="AB29" s="1038"/>
      <c r="AC29" s="1038"/>
      <c r="AD29" s="1039">
        <v>6</v>
      </c>
      <c r="AE29" s="1039"/>
      <c r="AF29" s="1039"/>
      <c r="AG29" s="1039"/>
      <c r="AH29" s="1039"/>
      <c r="AI29" s="1039"/>
      <c r="AJ29" s="1039"/>
      <c r="AK29" s="1039"/>
      <c r="AL29" s="1003">
        <v>0</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293</v>
      </c>
      <c r="CE29" s="1020"/>
      <c r="CF29" s="997" t="s">
        <v>66</v>
      </c>
      <c r="CG29" s="998"/>
      <c r="CH29" s="998"/>
      <c r="CI29" s="998"/>
      <c r="CJ29" s="998"/>
      <c r="CK29" s="998"/>
      <c r="CL29" s="998"/>
      <c r="CM29" s="998"/>
      <c r="CN29" s="998"/>
      <c r="CO29" s="998"/>
      <c r="CP29" s="998"/>
      <c r="CQ29" s="999"/>
      <c r="CR29" s="1000">
        <v>590817</v>
      </c>
      <c r="CS29" s="1013"/>
      <c r="CT29" s="1013"/>
      <c r="CU29" s="1013"/>
      <c r="CV29" s="1013"/>
      <c r="CW29" s="1013"/>
      <c r="CX29" s="1013"/>
      <c r="CY29" s="1014"/>
      <c r="CZ29" s="1003">
        <v>6.7</v>
      </c>
      <c r="DA29" s="1015"/>
      <c r="DB29" s="1015"/>
      <c r="DC29" s="1016"/>
      <c r="DD29" s="1006">
        <v>554004</v>
      </c>
      <c r="DE29" s="1013"/>
      <c r="DF29" s="1013"/>
      <c r="DG29" s="1013"/>
      <c r="DH29" s="1013"/>
      <c r="DI29" s="1013"/>
      <c r="DJ29" s="1013"/>
      <c r="DK29" s="1014"/>
      <c r="DL29" s="1006">
        <v>554004</v>
      </c>
      <c r="DM29" s="1013"/>
      <c r="DN29" s="1013"/>
      <c r="DO29" s="1013"/>
      <c r="DP29" s="1013"/>
      <c r="DQ29" s="1013"/>
      <c r="DR29" s="1013"/>
      <c r="DS29" s="1013"/>
      <c r="DT29" s="1013"/>
      <c r="DU29" s="1013"/>
      <c r="DV29" s="1014"/>
      <c r="DW29" s="1003">
        <v>12</v>
      </c>
      <c r="DX29" s="1015"/>
      <c r="DY29" s="1015"/>
      <c r="DZ29" s="1015"/>
      <c r="EA29" s="1015"/>
      <c r="EB29" s="1015"/>
      <c r="EC29" s="1027"/>
    </row>
    <row r="30" spans="2:133" ht="11.25" customHeight="1" x14ac:dyDescent="0.2">
      <c r="B30" s="997" t="s">
        <v>294</v>
      </c>
      <c r="C30" s="998"/>
      <c r="D30" s="998"/>
      <c r="E30" s="998"/>
      <c r="F30" s="998"/>
      <c r="G30" s="998"/>
      <c r="H30" s="998"/>
      <c r="I30" s="998"/>
      <c r="J30" s="998"/>
      <c r="K30" s="998"/>
      <c r="L30" s="998"/>
      <c r="M30" s="998"/>
      <c r="N30" s="998"/>
      <c r="O30" s="998"/>
      <c r="P30" s="998"/>
      <c r="Q30" s="999"/>
      <c r="R30" s="1000">
        <v>1288908</v>
      </c>
      <c r="S30" s="1001"/>
      <c r="T30" s="1001"/>
      <c r="U30" s="1001"/>
      <c r="V30" s="1001"/>
      <c r="W30" s="1001"/>
      <c r="X30" s="1001"/>
      <c r="Y30" s="1002"/>
      <c r="Z30" s="1038">
        <v>14.3</v>
      </c>
      <c r="AA30" s="1038"/>
      <c r="AB30" s="1038"/>
      <c r="AC30" s="1038"/>
      <c r="AD30" s="1039" t="s">
        <v>122</v>
      </c>
      <c r="AE30" s="1039"/>
      <c r="AF30" s="1039"/>
      <c r="AG30" s="1039"/>
      <c r="AH30" s="1039"/>
      <c r="AI30" s="1039"/>
      <c r="AJ30" s="1039"/>
      <c r="AK30" s="1039"/>
      <c r="AL30" s="1003" t="s">
        <v>122</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5"/>
      <c r="BI30" s="1075"/>
      <c r="BJ30" s="1075"/>
      <c r="BK30" s="1075"/>
      <c r="BL30" s="1075"/>
      <c r="BM30" s="1075"/>
      <c r="BN30" s="1075"/>
      <c r="BO30" s="1075"/>
      <c r="BP30" s="1075"/>
      <c r="BQ30" s="1076"/>
      <c r="BR30" s="1052" t="s">
        <v>296</v>
      </c>
      <c r="BS30" s="1075"/>
      <c r="BT30" s="1075"/>
      <c r="BU30" s="1075"/>
      <c r="BV30" s="1075"/>
      <c r="BW30" s="1075"/>
      <c r="BX30" s="1075"/>
      <c r="BY30" s="1075"/>
      <c r="BZ30" s="1075"/>
      <c r="CA30" s="1075"/>
      <c r="CB30" s="1076"/>
      <c r="CD30" s="1021"/>
      <c r="CE30" s="1022"/>
      <c r="CF30" s="997" t="s">
        <v>297</v>
      </c>
      <c r="CG30" s="998"/>
      <c r="CH30" s="998"/>
      <c r="CI30" s="998"/>
      <c r="CJ30" s="998"/>
      <c r="CK30" s="998"/>
      <c r="CL30" s="998"/>
      <c r="CM30" s="998"/>
      <c r="CN30" s="998"/>
      <c r="CO30" s="998"/>
      <c r="CP30" s="998"/>
      <c r="CQ30" s="999"/>
      <c r="CR30" s="1000">
        <v>568415</v>
      </c>
      <c r="CS30" s="1001"/>
      <c r="CT30" s="1001"/>
      <c r="CU30" s="1001"/>
      <c r="CV30" s="1001"/>
      <c r="CW30" s="1001"/>
      <c r="CX30" s="1001"/>
      <c r="CY30" s="1002"/>
      <c r="CZ30" s="1003">
        <v>6.4</v>
      </c>
      <c r="DA30" s="1015"/>
      <c r="DB30" s="1015"/>
      <c r="DC30" s="1016"/>
      <c r="DD30" s="1006">
        <v>531602</v>
      </c>
      <c r="DE30" s="1001"/>
      <c r="DF30" s="1001"/>
      <c r="DG30" s="1001"/>
      <c r="DH30" s="1001"/>
      <c r="DI30" s="1001"/>
      <c r="DJ30" s="1001"/>
      <c r="DK30" s="1002"/>
      <c r="DL30" s="1006">
        <v>531602</v>
      </c>
      <c r="DM30" s="1001"/>
      <c r="DN30" s="1001"/>
      <c r="DO30" s="1001"/>
      <c r="DP30" s="1001"/>
      <c r="DQ30" s="1001"/>
      <c r="DR30" s="1001"/>
      <c r="DS30" s="1001"/>
      <c r="DT30" s="1001"/>
      <c r="DU30" s="1001"/>
      <c r="DV30" s="1002"/>
      <c r="DW30" s="1003">
        <v>11.5</v>
      </c>
      <c r="DX30" s="1015"/>
      <c r="DY30" s="1015"/>
      <c r="DZ30" s="1015"/>
      <c r="EA30" s="1015"/>
      <c r="EB30" s="1015"/>
      <c r="EC30" s="1027"/>
    </row>
    <row r="31" spans="2:133" ht="11.25" customHeight="1" x14ac:dyDescent="0.2">
      <c r="B31" s="1067" t="s">
        <v>298</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0" t="s">
        <v>299</v>
      </c>
      <c r="AQ31" s="1071"/>
      <c r="AR31" s="1071"/>
      <c r="AS31" s="1071"/>
      <c r="AT31" s="1072" t="s">
        <v>300</v>
      </c>
      <c r="AU31" s="200"/>
      <c r="AV31" s="200"/>
      <c r="AW31" s="200"/>
      <c r="AX31" s="1058" t="s">
        <v>178</v>
      </c>
      <c r="AY31" s="1059"/>
      <c r="AZ31" s="1059"/>
      <c r="BA31" s="1059"/>
      <c r="BB31" s="1059"/>
      <c r="BC31" s="1059"/>
      <c r="BD31" s="1059"/>
      <c r="BE31" s="1059"/>
      <c r="BF31" s="1060"/>
      <c r="BG31" s="1062">
        <v>99.4</v>
      </c>
      <c r="BH31" s="1063"/>
      <c r="BI31" s="1063"/>
      <c r="BJ31" s="1063"/>
      <c r="BK31" s="1063"/>
      <c r="BL31" s="1063"/>
      <c r="BM31" s="1064">
        <v>98.7</v>
      </c>
      <c r="BN31" s="1063"/>
      <c r="BO31" s="1063"/>
      <c r="BP31" s="1063"/>
      <c r="BQ31" s="1065"/>
      <c r="BR31" s="1062">
        <v>99.5</v>
      </c>
      <c r="BS31" s="1063"/>
      <c r="BT31" s="1063"/>
      <c r="BU31" s="1063"/>
      <c r="BV31" s="1063"/>
      <c r="BW31" s="1063"/>
      <c r="BX31" s="1064">
        <v>98.7</v>
      </c>
      <c r="BY31" s="1063"/>
      <c r="BZ31" s="1063"/>
      <c r="CA31" s="1063"/>
      <c r="CB31" s="1065"/>
      <c r="CD31" s="1021"/>
      <c r="CE31" s="1022"/>
      <c r="CF31" s="997" t="s">
        <v>301</v>
      </c>
      <c r="CG31" s="998"/>
      <c r="CH31" s="998"/>
      <c r="CI31" s="998"/>
      <c r="CJ31" s="998"/>
      <c r="CK31" s="998"/>
      <c r="CL31" s="998"/>
      <c r="CM31" s="998"/>
      <c r="CN31" s="998"/>
      <c r="CO31" s="998"/>
      <c r="CP31" s="998"/>
      <c r="CQ31" s="999"/>
      <c r="CR31" s="1000">
        <v>22402</v>
      </c>
      <c r="CS31" s="1013"/>
      <c r="CT31" s="1013"/>
      <c r="CU31" s="1013"/>
      <c r="CV31" s="1013"/>
      <c r="CW31" s="1013"/>
      <c r="CX31" s="1013"/>
      <c r="CY31" s="1014"/>
      <c r="CZ31" s="1003">
        <v>0.3</v>
      </c>
      <c r="DA31" s="1015"/>
      <c r="DB31" s="1015"/>
      <c r="DC31" s="1016"/>
      <c r="DD31" s="1006">
        <v>22402</v>
      </c>
      <c r="DE31" s="1013"/>
      <c r="DF31" s="1013"/>
      <c r="DG31" s="1013"/>
      <c r="DH31" s="1013"/>
      <c r="DI31" s="1013"/>
      <c r="DJ31" s="1013"/>
      <c r="DK31" s="1014"/>
      <c r="DL31" s="1006">
        <v>22402</v>
      </c>
      <c r="DM31" s="1013"/>
      <c r="DN31" s="1013"/>
      <c r="DO31" s="1013"/>
      <c r="DP31" s="1013"/>
      <c r="DQ31" s="1013"/>
      <c r="DR31" s="1013"/>
      <c r="DS31" s="1013"/>
      <c r="DT31" s="1013"/>
      <c r="DU31" s="1013"/>
      <c r="DV31" s="1014"/>
      <c r="DW31" s="1003">
        <v>0.5</v>
      </c>
      <c r="DX31" s="1015"/>
      <c r="DY31" s="1015"/>
      <c r="DZ31" s="1015"/>
      <c r="EA31" s="1015"/>
      <c r="EB31" s="1015"/>
      <c r="EC31" s="1027"/>
    </row>
    <row r="32" spans="2:133" ht="11.25" customHeight="1" x14ac:dyDescent="0.2">
      <c r="B32" s="997" t="s">
        <v>302</v>
      </c>
      <c r="C32" s="998"/>
      <c r="D32" s="998"/>
      <c r="E32" s="998"/>
      <c r="F32" s="998"/>
      <c r="G32" s="998"/>
      <c r="H32" s="998"/>
      <c r="I32" s="998"/>
      <c r="J32" s="998"/>
      <c r="K32" s="998"/>
      <c r="L32" s="998"/>
      <c r="M32" s="998"/>
      <c r="N32" s="998"/>
      <c r="O32" s="998"/>
      <c r="P32" s="998"/>
      <c r="Q32" s="999"/>
      <c r="R32" s="1000">
        <v>707021</v>
      </c>
      <c r="S32" s="1001"/>
      <c r="T32" s="1001"/>
      <c r="U32" s="1001"/>
      <c r="V32" s="1001"/>
      <c r="W32" s="1001"/>
      <c r="X32" s="1001"/>
      <c r="Y32" s="1002"/>
      <c r="Z32" s="1038">
        <v>7.9</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3"/>
      <c r="AU32" s="196" t="s">
        <v>303</v>
      </c>
      <c r="AX32" s="997" t="s">
        <v>304</v>
      </c>
      <c r="AY32" s="998"/>
      <c r="AZ32" s="998"/>
      <c r="BA32" s="998"/>
      <c r="BB32" s="998"/>
      <c r="BC32" s="998"/>
      <c r="BD32" s="998"/>
      <c r="BE32" s="998"/>
      <c r="BF32" s="999"/>
      <c r="BG32" s="1066">
        <v>99.1</v>
      </c>
      <c r="BH32" s="1013"/>
      <c r="BI32" s="1013"/>
      <c r="BJ32" s="1013"/>
      <c r="BK32" s="1013"/>
      <c r="BL32" s="1013"/>
      <c r="BM32" s="1004">
        <v>98.2</v>
      </c>
      <c r="BN32" s="1013"/>
      <c r="BO32" s="1013"/>
      <c r="BP32" s="1013"/>
      <c r="BQ32" s="1036"/>
      <c r="BR32" s="1066">
        <v>99.4</v>
      </c>
      <c r="BS32" s="1013"/>
      <c r="BT32" s="1013"/>
      <c r="BU32" s="1013"/>
      <c r="BV32" s="1013"/>
      <c r="BW32" s="1013"/>
      <c r="BX32" s="1004">
        <v>98.5</v>
      </c>
      <c r="BY32" s="1013"/>
      <c r="BZ32" s="1013"/>
      <c r="CA32" s="1013"/>
      <c r="CB32" s="1036"/>
      <c r="CD32" s="1023"/>
      <c r="CE32" s="1024"/>
      <c r="CF32" s="997" t="s">
        <v>305</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2">
      <c r="B33" s="997" t="s">
        <v>306</v>
      </c>
      <c r="C33" s="998"/>
      <c r="D33" s="998"/>
      <c r="E33" s="998"/>
      <c r="F33" s="998"/>
      <c r="G33" s="998"/>
      <c r="H33" s="998"/>
      <c r="I33" s="998"/>
      <c r="J33" s="998"/>
      <c r="K33" s="998"/>
      <c r="L33" s="998"/>
      <c r="M33" s="998"/>
      <c r="N33" s="998"/>
      <c r="O33" s="998"/>
      <c r="P33" s="998"/>
      <c r="Q33" s="999"/>
      <c r="R33" s="1000">
        <v>41446</v>
      </c>
      <c r="S33" s="1001"/>
      <c r="T33" s="1001"/>
      <c r="U33" s="1001"/>
      <c r="V33" s="1001"/>
      <c r="W33" s="1001"/>
      <c r="X33" s="1001"/>
      <c r="Y33" s="1002"/>
      <c r="Z33" s="1038">
        <v>0.5</v>
      </c>
      <c r="AA33" s="1038"/>
      <c r="AB33" s="1038"/>
      <c r="AC33" s="1038"/>
      <c r="AD33" s="1039">
        <v>8780</v>
      </c>
      <c r="AE33" s="1039"/>
      <c r="AF33" s="1039"/>
      <c r="AG33" s="1039"/>
      <c r="AH33" s="1039"/>
      <c r="AI33" s="1039"/>
      <c r="AJ33" s="1039"/>
      <c r="AK33" s="1039"/>
      <c r="AL33" s="1003">
        <v>0.2</v>
      </c>
      <c r="AM33" s="1004"/>
      <c r="AN33" s="1004"/>
      <c r="AO33" s="1040"/>
      <c r="AP33" s="1043"/>
      <c r="AQ33" s="1044"/>
      <c r="AR33" s="1044"/>
      <c r="AS33" s="1044"/>
      <c r="AT33" s="1074"/>
      <c r="AU33" s="201"/>
      <c r="AV33" s="201"/>
      <c r="AW33" s="201"/>
      <c r="AX33" s="981" t="s">
        <v>307</v>
      </c>
      <c r="AY33" s="982"/>
      <c r="AZ33" s="982"/>
      <c r="BA33" s="982"/>
      <c r="BB33" s="982"/>
      <c r="BC33" s="982"/>
      <c r="BD33" s="982"/>
      <c r="BE33" s="982"/>
      <c r="BF33" s="983"/>
      <c r="BG33" s="1061">
        <v>99.6</v>
      </c>
      <c r="BH33" s="985"/>
      <c r="BI33" s="985"/>
      <c r="BJ33" s="985"/>
      <c r="BK33" s="985"/>
      <c r="BL33" s="985"/>
      <c r="BM33" s="1031">
        <v>98.9</v>
      </c>
      <c r="BN33" s="985"/>
      <c r="BO33" s="985"/>
      <c r="BP33" s="985"/>
      <c r="BQ33" s="1048"/>
      <c r="BR33" s="1061">
        <v>99.6</v>
      </c>
      <c r="BS33" s="985"/>
      <c r="BT33" s="985"/>
      <c r="BU33" s="985"/>
      <c r="BV33" s="985"/>
      <c r="BW33" s="985"/>
      <c r="BX33" s="1031">
        <v>98.7</v>
      </c>
      <c r="BY33" s="985"/>
      <c r="BZ33" s="985"/>
      <c r="CA33" s="985"/>
      <c r="CB33" s="1048"/>
      <c r="CD33" s="997" t="s">
        <v>308</v>
      </c>
      <c r="CE33" s="998"/>
      <c r="CF33" s="998"/>
      <c r="CG33" s="998"/>
      <c r="CH33" s="998"/>
      <c r="CI33" s="998"/>
      <c r="CJ33" s="998"/>
      <c r="CK33" s="998"/>
      <c r="CL33" s="998"/>
      <c r="CM33" s="998"/>
      <c r="CN33" s="998"/>
      <c r="CO33" s="998"/>
      <c r="CP33" s="998"/>
      <c r="CQ33" s="999"/>
      <c r="CR33" s="1000">
        <v>4638597</v>
      </c>
      <c r="CS33" s="1013"/>
      <c r="CT33" s="1013"/>
      <c r="CU33" s="1013"/>
      <c r="CV33" s="1013"/>
      <c r="CW33" s="1013"/>
      <c r="CX33" s="1013"/>
      <c r="CY33" s="1014"/>
      <c r="CZ33" s="1003">
        <v>52.3</v>
      </c>
      <c r="DA33" s="1015"/>
      <c r="DB33" s="1015"/>
      <c r="DC33" s="1016"/>
      <c r="DD33" s="1006">
        <v>2716599</v>
      </c>
      <c r="DE33" s="1013"/>
      <c r="DF33" s="1013"/>
      <c r="DG33" s="1013"/>
      <c r="DH33" s="1013"/>
      <c r="DI33" s="1013"/>
      <c r="DJ33" s="1013"/>
      <c r="DK33" s="1014"/>
      <c r="DL33" s="1006">
        <v>2310798</v>
      </c>
      <c r="DM33" s="1013"/>
      <c r="DN33" s="1013"/>
      <c r="DO33" s="1013"/>
      <c r="DP33" s="1013"/>
      <c r="DQ33" s="1013"/>
      <c r="DR33" s="1013"/>
      <c r="DS33" s="1013"/>
      <c r="DT33" s="1013"/>
      <c r="DU33" s="1013"/>
      <c r="DV33" s="1014"/>
      <c r="DW33" s="1003">
        <v>50.1</v>
      </c>
      <c r="DX33" s="1015"/>
      <c r="DY33" s="1015"/>
      <c r="DZ33" s="1015"/>
      <c r="EA33" s="1015"/>
      <c r="EB33" s="1015"/>
      <c r="EC33" s="1027"/>
    </row>
    <row r="34" spans="2:133" ht="11.25" customHeight="1" x14ac:dyDescent="0.2">
      <c r="B34" s="997" t="s">
        <v>309</v>
      </c>
      <c r="C34" s="998"/>
      <c r="D34" s="998"/>
      <c r="E34" s="998"/>
      <c r="F34" s="998"/>
      <c r="G34" s="998"/>
      <c r="H34" s="998"/>
      <c r="I34" s="998"/>
      <c r="J34" s="998"/>
      <c r="K34" s="998"/>
      <c r="L34" s="998"/>
      <c r="M34" s="998"/>
      <c r="N34" s="998"/>
      <c r="O34" s="998"/>
      <c r="P34" s="998"/>
      <c r="Q34" s="999"/>
      <c r="R34" s="1000">
        <v>474773</v>
      </c>
      <c r="S34" s="1001"/>
      <c r="T34" s="1001"/>
      <c r="U34" s="1001"/>
      <c r="V34" s="1001"/>
      <c r="W34" s="1001"/>
      <c r="X34" s="1001"/>
      <c r="Y34" s="1002"/>
      <c r="Z34" s="1038">
        <v>5.3</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310</v>
      </c>
      <c r="CE34" s="998"/>
      <c r="CF34" s="998"/>
      <c r="CG34" s="998"/>
      <c r="CH34" s="998"/>
      <c r="CI34" s="998"/>
      <c r="CJ34" s="998"/>
      <c r="CK34" s="998"/>
      <c r="CL34" s="998"/>
      <c r="CM34" s="998"/>
      <c r="CN34" s="998"/>
      <c r="CO34" s="998"/>
      <c r="CP34" s="998"/>
      <c r="CQ34" s="999"/>
      <c r="CR34" s="1000">
        <v>1529950</v>
      </c>
      <c r="CS34" s="1001"/>
      <c r="CT34" s="1001"/>
      <c r="CU34" s="1001"/>
      <c r="CV34" s="1001"/>
      <c r="CW34" s="1001"/>
      <c r="CX34" s="1001"/>
      <c r="CY34" s="1002"/>
      <c r="CZ34" s="1003">
        <v>17.3</v>
      </c>
      <c r="DA34" s="1015"/>
      <c r="DB34" s="1015"/>
      <c r="DC34" s="1016"/>
      <c r="DD34" s="1006">
        <v>968002</v>
      </c>
      <c r="DE34" s="1001"/>
      <c r="DF34" s="1001"/>
      <c r="DG34" s="1001"/>
      <c r="DH34" s="1001"/>
      <c r="DI34" s="1001"/>
      <c r="DJ34" s="1001"/>
      <c r="DK34" s="1002"/>
      <c r="DL34" s="1006">
        <v>842128</v>
      </c>
      <c r="DM34" s="1001"/>
      <c r="DN34" s="1001"/>
      <c r="DO34" s="1001"/>
      <c r="DP34" s="1001"/>
      <c r="DQ34" s="1001"/>
      <c r="DR34" s="1001"/>
      <c r="DS34" s="1001"/>
      <c r="DT34" s="1001"/>
      <c r="DU34" s="1001"/>
      <c r="DV34" s="1002"/>
      <c r="DW34" s="1003">
        <v>18.3</v>
      </c>
      <c r="DX34" s="1015"/>
      <c r="DY34" s="1015"/>
      <c r="DZ34" s="1015"/>
      <c r="EA34" s="1015"/>
      <c r="EB34" s="1015"/>
      <c r="EC34" s="1027"/>
    </row>
    <row r="35" spans="2:133" ht="11.25" customHeight="1" x14ac:dyDescent="0.2">
      <c r="B35" s="997" t="s">
        <v>311</v>
      </c>
      <c r="C35" s="998"/>
      <c r="D35" s="998"/>
      <c r="E35" s="998"/>
      <c r="F35" s="998"/>
      <c r="G35" s="998"/>
      <c r="H35" s="998"/>
      <c r="I35" s="998"/>
      <c r="J35" s="998"/>
      <c r="K35" s="998"/>
      <c r="L35" s="998"/>
      <c r="M35" s="998"/>
      <c r="N35" s="998"/>
      <c r="O35" s="998"/>
      <c r="P35" s="998"/>
      <c r="Q35" s="999"/>
      <c r="R35" s="1000">
        <v>631918</v>
      </c>
      <c r="S35" s="1001"/>
      <c r="T35" s="1001"/>
      <c r="U35" s="1001"/>
      <c r="V35" s="1001"/>
      <c r="W35" s="1001"/>
      <c r="X35" s="1001"/>
      <c r="Y35" s="1002"/>
      <c r="Z35" s="1038">
        <v>7</v>
      </c>
      <c r="AA35" s="1038"/>
      <c r="AB35" s="1038"/>
      <c r="AC35" s="1038"/>
      <c r="AD35" s="1039" t="s">
        <v>122</v>
      </c>
      <c r="AE35" s="1039"/>
      <c r="AF35" s="1039"/>
      <c r="AG35" s="1039"/>
      <c r="AH35" s="1039"/>
      <c r="AI35" s="1039"/>
      <c r="AJ35" s="1039"/>
      <c r="AK35" s="1039"/>
      <c r="AL35" s="1003" t="s">
        <v>122</v>
      </c>
      <c r="AM35" s="1004"/>
      <c r="AN35" s="1004"/>
      <c r="AO35" s="1040"/>
      <c r="AP35" s="206"/>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25043</v>
      </c>
      <c r="CS35" s="1013"/>
      <c r="CT35" s="1013"/>
      <c r="CU35" s="1013"/>
      <c r="CV35" s="1013"/>
      <c r="CW35" s="1013"/>
      <c r="CX35" s="1013"/>
      <c r="CY35" s="1014"/>
      <c r="CZ35" s="1003">
        <v>0.3</v>
      </c>
      <c r="DA35" s="1015"/>
      <c r="DB35" s="1015"/>
      <c r="DC35" s="1016"/>
      <c r="DD35" s="1006">
        <v>22043</v>
      </c>
      <c r="DE35" s="1013"/>
      <c r="DF35" s="1013"/>
      <c r="DG35" s="1013"/>
      <c r="DH35" s="1013"/>
      <c r="DI35" s="1013"/>
      <c r="DJ35" s="1013"/>
      <c r="DK35" s="1014"/>
      <c r="DL35" s="1006">
        <v>22043</v>
      </c>
      <c r="DM35" s="1013"/>
      <c r="DN35" s="1013"/>
      <c r="DO35" s="1013"/>
      <c r="DP35" s="1013"/>
      <c r="DQ35" s="1013"/>
      <c r="DR35" s="1013"/>
      <c r="DS35" s="1013"/>
      <c r="DT35" s="1013"/>
      <c r="DU35" s="1013"/>
      <c r="DV35" s="1014"/>
      <c r="DW35" s="1003">
        <v>0.5</v>
      </c>
      <c r="DX35" s="1015"/>
      <c r="DY35" s="1015"/>
      <c r="DZ35" s="1015"/>
      <c r="EA35" s="1015"/>
      <c r="EB35" s="1015"/>
      <c r="EC35" s="1027"/>
    </row>
    <row r="36" spans="2:133" ht="11.25" customHeight="1" x14ac:dyDescent="0.2">
      <c r="B36" s="997" t="s">
        <v>315</v>
      </c>
      <c r="C36" s="998"/>
      <c r="D36" s="998"/>
      <c r="E36" s="998"/>
      <c r="F36" s="998"/>
      <c r="G36" s="998"/>
      <c r="H36" s="998"/>
      <c r="I36" s="998"/>
      <c r="J36" s="998"/>
      <c r="K36" s="998"/>
      <c r="L36" s="998"/>
      <c r="M36" s="998"/>
      <c r="N36" s="998"/>
      <c r="O36" s="998"/>
      <c r="P36" s="998"/>
      <c r="Q36" s="999"/>
      <c r="R36" s="1000">
        <v>119091</v>
      </c>
      <c r="S36" s="1001"/>
      <c r="T36" s="1001"/>
      <c r="U36" s="1001"/>
      <c r="V36" s="1001"/>
      <c r="W36" s="1001"/>
      <c r="X36" s="1001"/>
      <c r="Y36" s="1002"/>
      <c r="Z36" s="1038">
        <v>1.3</v>
      </c>
      <c r="AA36" s="1038"/>
      <c r="AB36" s="1038"/>
      <c r="AC36" s="1038"/>
      <c r="AD36" s="1039" t="s">
        <v>122</v>
      </c>
      <c r="AE36" s="1039"/>
      <c r="AF36" s="1039"/>
      <c r="AG36" s="1039"/>
      <c r="AH36" s="1039"/>
      <c r="AI36" s="1039"/>
      <c r="AJ36" s="1039"/>
      <c r="AK36" s="1039"/>
      <c r="AL36" s="1003" t="s">
        <v>122</v>
      </c>
      <c r="AM36" s="1004"/>
      <c r="AN36" s="1004"/>
      <c r="AO36" s="1040"/>
      <c r="AP36" s="206"/>
      <c r="AQ36" s="1049" t="s">
        <v>316</v>
      </c>
      <c r="AR36" s="1050"/>
      <c r="AS36" s="1050"/>
      <c r="AT36" s="1050"/>
      <c r="AU36" s="1050"/>
      <c r="AV36" s="1050"/>
      <c r="AW36" s="1050"/>
      <c r="AX36" s="1050"/>
      <c r="AY36" s="1051"/>
      <c r="AZ36" s="1055">
        <v>1022524</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4288</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1691351</v>
      </c>
      <c r="CS36" s="1001"/>
      <c r="CT36" s="1001"/>
      <c r="CU36" s="1001"/>
      <c r="CV36" s="1001"/>
      <c r="CW36" s="1001"/>
      <c r="CX36" s="1001"/>
      <c r="CY36" s="1002"/>
      <c r="CZ36" s="1003">
        <v>19.100000000000001</v>
      </c>
      <c r="DA36" s="1015"/>
      <c r="DB36" s="1015"/>
      <c r="DC36" s="1016"/>
      <c r="DD36" s="1006">
        <v>933253</v>
      </c>
      <c r="DE36" s="1001"/>
      <c r="DF36" s="1001"/>
      <c r="DG36" s="1001"/>
      <c r="DH36" s="1001"/>
      <c r="DI36" s="1001"/>
      <c r="DJ36" s="1001"/>
      <c r="DK36" s="1002"/>
      <c r="DL36" s="1006">
        <v>803331</v>
      </c>
      <c r="DM36" s="1001"/>
      <c r="DN36" s="1001"/>
      <c r="DO36" s="1001"/>
      <c r="DP36" s="1001"/>
      <c r="DQ36" s="1001"/>
      <c r="DR36" s="1001"/>
      <c r="DS36" s="1001"/>
      <c r="DT36" s="1001"/>
      <c r="DU36" s="1001"/>
      <c r="DV36" s="1002"/>
      <c r="DW36" s="1003">
        <v>17.399999999999999</v>
      </c>
      <c r="DX36" s="1015"/>
      <c r="DY36" s="1015"/>
      <c r="DZ36" s="1015"/>
      <c r="EA36" s="1015"/>
      <c r="EB36" s="1015"/>
      <c r="EC36" s="1027"/>
    </row>
    <row r="37" spans="2:133" ht="11.25" customHeight="1" x14ac:dyDescent="0.2">
      <c r="B37" s="997" t="s">
        <v>319</v>
      </c>
      <c r="C37" s="998"/>
      <c r="D37" s="998"/>
      <c r="E37" s="998"/>
      <c r="F37" s="998"/>
      <c r="G37" s="998"/>
      <c r="H37" s="998"/>
      <c r="I37" s="998"/>
      <c r="J37" s="998"/>
      <c r="K37" s="998"/>
      <c r="L37" s="998"/>
      <c r="M37" s="998"/>
      <c r="N37" s="998"/>
      <c r="O37" s="998"/>
      <c r="P37" s="998"/>
      <c r="Q37" s="999"/>
      <c r="R37" s="1000">
        <v>207031</v>
      </c>
      <c r="S37" s="1001"/>
      <c r="T37" s="1001"/>
      <c r="U37" s="1001"/>
      <c r="V37" s="1001"/>
      <c r="W37" s="1001"/>
      <c r="X37" s="1001"/>
      <c r="Y37" s="1002"/>
      <c r="Z37" s="1038">
        <v>2.2999999999999998</v>
      </c>
      <c r="AA37" s="1038"/>
      <c r="AB37" s="1038"/>
      <c r="AC37" s="1038"/>
      <c r="AD37" s="1039">
        <v>9493</v>
      </c>
      <c r="AE37" s="1039"/>
      <c r="AF37" s="1039"/>
      <c r="AG37" s="1039"/>
      <c r="AH37" s="1039"/>
      <c r="AI37" s="1039"/>
      <c r="AJ37" s="1039"/>
      <c r="AK37" s="1039"/>
      <c r="AL37" s="1003">
        <v>0.2</v>
      </c>
      <c r="AM37" s="1004"/>
      <c r="AN37" s="1004"/>
      <c r="AO37" s="1040"/>
      <c r="AQ37" s="1033" t="s">
        <v>320</v>
      </c>
      <c r="AR37" s="1034"/>
      <c r="AS37" s="1034"/>
      <c r="AT37" s="1034"/>
      <c r="AU37" s="1034"/>
      <c r="AV37" s="1034"/>
      <c r="AW37" s="1034"/>
      <c r="AX37" s="1034"/>
      <c r="AY37" s="1035"/>
      <c r="AZ37" s="1000">
        <v>281497</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-8364</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139131</v>
      </c>
      <c r="CS37" s="1013"/>
      <c r="CT37" s="1013"/>
      <c r="CU37" s="1013"/>
      <c r="CV37" s="1013"/>
      <c r="CW37" s="1013"/>
      <c r="CX37" s="1013"/>
      <c r="CY37" s="1014"/>
      <c r="CZ37" s="1003">
        <v>1.6</v>
      </c>
      <c r="DA37" s="1015"/>
      <c r="DB37" s="1015"/>
      <c r="DC37" s="1016"/>
      <c r="DD37" s="1006">
        <v>120546</v>
      </c>
      <c r="DE37" s="1013"/>
      <c r="DF37" s="1013"/>
      <c r="DG37" s="1013"/>
      <c r="DH37" s="1013"/>
      <c r="DI37" s="1013"/>
      <c r="DJ37" s="1013"/>
      <c r="DK37" s="1014"/>
      <c r="DL37" s="1006">
        <v>110024</v>
      </c>
      <c r="DM37" s="1013"/>
      <c r="DN37" s="1013"/>
      <c r="DO37" s="1013"/>
      <c r="DP37" s="1013"/>
      <c r="DQ37" s="1013"/>
      <c r="DR37" s="1013"/>
      <c r="DS37" s="1013"/>
      <c r="DT37" s="1013"/>
      <c r="DU37" s="1013"/>
      <c r="DV37" s="1014"/>
      <c r="DW37" s="1003">
        <v>2.4</v>
      </c>
      <c r="DX37" s="1015"/>
      <c r="DY37" s="1015"/>
      <c r="DZ37" s="1015"/>
      <c r="EA37" s="1015"/>
      <c r="EB37" s="1015"/>
      <c r="EC37" s="1027"/>
    </row>
    <row r="38" spans="2:133" ht="11.25" customHeight="1" x14ac:dyDescent="0.2">
      <c r="B38" s="997" t="s">
        <v>323</v>
      </c>
      <c r="C38" s="998"/>
      <c r="D38" s="998"/>
      <c r="E38" s="998"/>
      <c r="F38" s="998"/>
      <c r="G38" s="998"/>
      <c r="H38" s="998"/>
      <c r="I38" s="998"/>
      <c r="J38" s="998"/>
      <c r="K38" s="998"/>
      <c r="L38" s="998"/>
      <c r="M38" s="998"/>
      <c r="N38" s="998"/>
      <c r="O38" s="998"/>
      <c r="P38" s="998"/>
      <c r="Q38" s="999"/>
      <c r="R38" s="1000">
        <v>546116</v>
      </c>
      <c r="S38" s="1001"/>
      <c r="T38" s="1001"/>
      <c r="U38" s="1001"/>
      <c r="V38" s="1001"/>
      <c r="W38" s="1001"/>
      <c r="X38" s="1001"/>
      <c r="Y38" s="1002"/>
      <c r="Z38" s="1038">
        <v>6.1</v>
      </c>
      <c r="AA38" s="1038"/>
      <c r="AB38" s="1038"/>
      <c r="AC38" s="1038"/>
      <c r="AD38" s="1039" t="s">
        <v>122</v>
      </c>
      <c r="AE38" s="1039"/>
      <c r="AF38" s="1039"/>
      <c r="AG38" s="1039"/>
      <c r="AH38" s="1039"/>
      <c r="AI38" s="1039"/>
      <c r="AJ38" s="1039"/>
      <c r="AK38" s="1039"/>
      <c r="AL38" s="1003" t="s">
        <v>122</v>
      </c>
      <c r="AM38" s="1004"/>
      <c r="AN38" s="1004"/>
      <c r="AO38" s="1040"/>
      <c r="AQ38" s="1033" t="s">
        <v>324</v>
      </c>
      <c r="AR38" s="1034"/>
      <c r="AS38" s="1034"/>
      <c r="AT38" s="1034"/>
      <c r="AU38" s="1034"/>
      <c r="AV38" s="1034"/>
      <c r="AW38" s="1034"/>
      <c r="AX38" s="1034"/>
      <c r="AY38" s="1035"/>
      <c r="AZ38" s="1000">
        <v>74499</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2205</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666528</v>
      </c>
      <c r="CS38" s="1001"/>
      <c r="CT38" s="1001"/>
      <c r="CU38" s="1001"/>
      <c r="CV38" s="1001"/>
      <c r="CW38" s="1001"/>
      <c r="CX38" s="1001"/>
      <c r="CY38" s="1002"/>
      <c r="CZ38" s="1003">
        <v>7.5</v>
      </c>
      <c r="DA38" s="1015"/>
      <c r="DB38" s="1015"/>
      <c r="DC38" s="1016"/>
      <c r="DD38" s="1006">
        <v>577888</v>
      </c>
      <c r="DE38" s="1001"/>
      <c r="DF38" s="1001"/>
      <c r="DG38" s="1001"/>
      <c r="DH38" s="1001"/>
      <c r="DI38" s="1001"/>
      <c r="DJ38" s="1001"/>
      <c r="DK38" s="1002"/>
      <c r="DL38" s="1006">
        <v>559329</v>
      </c>
      <c r="DM38" s="1001"/>
      <c r="DN38" s="1001"/>
      <c r="DO38" s="1001"/>
      <c r="DP38" s="1001"/>
      <c r="DQ38" s="1001"/>
      <c r="DR38" s="1001"/>
      <c r="DS38" s="1001"/>
      <c r="DT38" s="1001"/>
      <c r="DU38" s="1001"/>
      <c r="DV38" s="1002"/>
      <c r="DW38" s="1003">
        <v>12.1</v>
      </c>
      <c r="DX38" s="1015"/>
      <c r="DY38" s="1015"/>
      <c r="DZ38" s="1015"/>
      <c r="EA38" s="1015"/>
      <c r="EB38" s="1015"/>
      <c r="EC38" s="1027"/>
    </row>
    <row r="39" spans="2:133" ht="11.25" customHeight="1" x14ac:dyDescent="0.2">
      <c r="B39" s="997" t="s">
        <v>327</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328</v>
      </c>
      <c r="AR39" s="1034"/>
      <c r="AS39" s="1034"/>
      <c r="AT39" s="1034"/>
      <c r="AU39" s="1034"/>
      <c r="AV39" s="1034"/>
      <c r="AW39" s="1034"/>
      <c r="AX39" s="1034"/>
      <c r="AY39" s="1035"/>
      <c r="AZ39" s="1000" t="s">
        <v>122</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3387</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638518</v>
      </c>
      <c r="CS39" s="1013"/>
      <c r="CT39" s="1013"/>
      <c r="CU39" s="1013"/>
      <c r="CV39" s="1013"/>
      <c r="CW39" s="1013"/>
      <c r="CX39" s="1013"/>
      <c r="CY39" s="1014"/>
      <c r="CZ39" s="1003">
        <v>7.2</v>
      </c>
      <c r="DA39" s="1015"/>
      <c r="DB39" s="1015"/>
      <c r="DC39" s="1016"/>
      <c r="DD39" s="1006">
        <v>131446</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
      <c r="B40" s="997" t="s">
        <v>331</v>
      </c>
      <c r="C40" s="998"/>
      <c r="D40" s="998"/>
      <c r="E40" s="998"/>
      <c r="F40" s="998"/>
      <c r="G40" s="998"/>
      <c r="H40" s="998"/>
      <c r="I40" s="998"/>
      <c r="J40" s="998"/>
      <c r="K40" s="998"/>
      <c r="L40" s="998"/>
      <c r="M40" s="998"/>
      <c r="N40" s="998"/>
      <c r="O40" s="998"/>
      <c r="P40" s="998"/>
      <c r="Q40" s="999"/>
      <c r="R40" s="1000">
        <v>13516</v>
      </c>
      <c r="S40" s="1001"/>
      <c r="T40" s="1001"/>
      <c r="U40" s="1001"/>
      <c r="V40" s="1001"/>
      <c r="W40" s="1001"/>
      <c r="X40" s="1001"/>
      <c r="Y40" s="1002"/>
      <c r="Z40" s="1038">
        <v>0.2</v>
      </c>
      <c r="AA40" s="1038"/>
      <c r="AB40" s="1038"/>
      <c r="AC40" s="1038"/>
      <c r="AD40" s="1039" t="s">
        <v>122</v>
      </c>
      <c r="AE40" s="1039"/>
      <c r="AF40" s="1039"/>
      <c r="AG40" s="1039"/>
      <c r="AH40" s="1039"/>
      <c r="AI40" s="1039"/>
      <c r="AJ40" s="1039"/>
      <c r="AK40" s="1039"/>
      <c r="AL40" s="1003" t="s">
        <v>122</v>
      </c>
      <c r="AM40" s="1004"/>
      <c r="AN40" s="1004"/>
      <c r="AO40" s="1040"/>
      <c r="AQ40" s="1033" t="s">
        <v>332</v>
      </c>
      <c r="AR40" s="1034"/>
      <c r="AS40" s="1034"/>
      <c r="AT40" s="1034"/>
      <c r="AU40" s="1034"/>
      <c r="AV40" s="1034"/>
      <c r="AW40" s="1034"/>
      <c r="AX40" s="1034"/>
      <c r="AY40" s="1035"/>
      <c r="AZ40" s="1000" t="s">
        <v>122</v>
      </c>
      <c r="BA40" s="1001"/>
      <c r="BB40" s="1001"/>
      <c r="BC40" s="1001"/>
      <c r="BD40" s="1013"/>
      <c r="BE40" s="1013"/>
      <c r="BF40" s="1036"/>
      <c r="BG40" s="1041" t="s">
        <v>333</v>
      </c>
      <c r="BH40" s="1042"/>
      <c r="BI40" s="1042"/>
      <c r="BJ40" s="1042"/>
      <c r="BK40" s="1042"/>
      <c r="BL40" s="202"/>
      <c r="BM40" s="998" t="s">
        <v>334</v>
      </c>
      <c r="BN40" s="998"/>
      <c r="BO40" s="998"/>
      <c r="BP40" s="998"/>
      <c r="BQ40" s="998"/>
      <c r="BR40" s="998"/>
      <c r="BS40" s="998"/>
      <c r="BT40" s="998"/>
      <c r="BU40" s="999"/>
      <c r="BV40" s="1000">
        <v>113</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87207</v>
      </c>
      <c r="CS40" s="1001"/>
      <c r="CT40" s="1001"/>
      <c r="CU40" s="1001"/>
      <c r="CV40" s="1001"/>
      <c r="CW40" s="1001"/>
      <c r="CX40" s="1001"/>
      <c r="CY40" s="1002"/>
      <c r="CZ40" s="1003">
        <v>1</v>
      </c>
      <c r="DA40" s="1015"/>
      <c r="DB40" s="1015"/>
      <c r="DC40" s="1016"/>
      <c r="DD40" s="1006">
        <v>83967</v>
      </c>
      <c r="DE40" s="1001"/>
      <c r="DF40" s="1001"/>
      <c r="DG40" s="1001"/>
      <c r="DH40" s="1001"/>
      <c r="DI40" s="1001"/>
      <c r="DJ40" s="1001"/>
      <c r="DK40" s="1002"/>
      <c r="DL40" s="1006">
        <v>83967</v>
      </c>
      <c r="DM40" s="1001"/>
      <c r="DN40" s="1001"/>
      <c r="DO40" s="1001"/>
      <c r="DP40" s="1001"/>
      <c r="DQ40" s="1001"/>
      <c r="DR40" s="1001"/>
      <c r="DS40" s="1001"/>
      <c r="DT40" s="1001"/>
      <c r="DU40" s="1001"/>
      <c r="DV40" s="1002"/>
      <c r="DW40" s="1003">
        <v>1.8</v>
      </c>
      <c r="DX40" s="1015"/>
      <c r="DY40" s="1015"/>
      <c r="DZ40" s="1015"/>
      <c r="EA40" s="1015"/>
      <c r="EB40" s="1015"/>
      <c r="EC40" s="1027"/>
    </row>
    <row r="41" spans="2:133" ht="11.25" customHeight="1" x14ac:dyDescent="0.2">
      <c r="B41" s="981" t="s">
        <v>336</v>
      </c>
      <c r="C41" s="982"/>
      <c r="D41" s="982"/>
      <c r="E41" s="982"/>
      <c r="F41" s="982"/>
      <c r="G41" s="982"/>
      <c r="H41" s="982"/>
      <c r="I41" s="982"/>
      <c r="J41" s="982"/>
      <c r="K41" s="982"/>
      <c r="L41" s="982"/>
      <c r="M41" s="982"/>
      <c r="N41" s="982"/>
      <c r="O41" s="982"/>
      <c r="P41" s="982"/>
      <c r="Q41" s="983"/>
      <c r="R41" s="984">
        <v>8989306</v>
      </c>
      <c r="S41" s="1025"/>
      <c r="T41" s="1025"/>
      <c r="U41" s="1025"/>
      <c r="V41" s="1025"/>
      <c r="W41" s="1025"/>
      <c r="X41" s="1025"/>
      <c r="Y41" s="1028"/>
      <c r="Z41" s="1029">
        <v>100</v>
      </c>
      <c r="AA41" s="1029"/>
      <c r="AB41" s="1029"/>
      <c r="AC41" s="1029"/>
      <c r="AD41" s="1030">
        <v>4597041</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175676</v>
      </c>
      <c r="BA41" s="1001"/>
      <c r="BB41" s="1001"/>
      <c r="BC41" s="1001"/>
      <c r="BD41" s="1013"/>
      <c r="BE41" s="1013"/>
      <c r="BF41" s="1036"/>
      <c r="BG41" s="1041"/>
      <c r="BH41" s="1042"/>
      <c r="BI41" s="1042"/>
      <c r="BJ41" s="1042"/>
      <c r="BK41" s="1042"/>
      <c r="BL41" s="202"/>
      <c r="BM41" s="998" t="s">
        <v>338</v>
      </c>
      <c r="BN41" s="998"/>
      <c r="BO41" s="998"/>
      <c r="BP41" s="998"/>
      <c r="BQ41" s="998"/>
      <c r="BR41" s="998"/>
      <c r="BS41" s="998"/>
      <c r="BT41" s="998"/>
      <c r="BU41" s="999"/>
      <c r="BV41" s="1000">
        <v>1</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340</v>
      </c>
      <c r="AR42" s="1046"/>
      <c r="AS42" s="1046"/>
      <c r="AT42" s="1046"/>
      <c r="AU42" s="1046"/>
      <c r="AV42" s="1046"/>
      <c r="AW42" s="1046"/>
      <c r="AX42" s="1046"/>
      <c r="AY42" s="1047"/>
      <c r="AZ42" s="984">
        <v>490852</v>
      </c>
      <c r="BA42" s="1025"/>
      <c r="BB42" s="1025"/>
      <c r="BC42" s="1025"/>
      <c r="BD42" s="985"/>
      <c r="BE42" s="985"/>
      <c r="BF42" s="1048"/>
      <c r="BG42" s="1043"/>
      <c r="BH42" s="1044"/>
      <c r="BI42" s="1044"/>
      <c r="BJ42" s="1044"/>
      <c r="BK42" s="1044"/>
      <c r="BL42" s="203"/>
      <c r="BM42" s="982" t="s">
        <v>341</v>
      </c>
      <c r="BN42" s="982"/>
      <c r="BO42" s="982"/>
      <c r="BP42" s="982"/>
      <c r="BQ42" s="982"/>
      <c r="BR42" s="982"/>
      <c r="BS42" s="982"/>
      <c r="BT42" s="982"/>
      <c r="BU42" s="983"/>
      <c r="BV42" s="984">
        <v>364</v>
      </c>
      <c r="BW42" s="1025"/>
      <c r="BX42" s="1025"/>
      <c r="BY42" s="1025"/>
      <c r="BZ42" s="1025"/>
      <c r="CA42" s="1025"/>
      <c r="CB42" s="1026"/>
      <c r="CD42" s="997" t="s">
        <v>342</v>
      </c>
      <c r="CE42" s="998"/>
      <c r="CF42" s="998"/>
      <c r="CG42" s="998"/>
      <c r="CH42" s="998"/>
      <c r="CI42" s="998"/>
      <c r="CJ42" s="998"/>
      <c r="CK42" s="998"/>
      <c r="CL42" s="998"/>
      <c r="CM42" s="998"/>
      <c r="CN42" s="998"/>
      <c r="CO42" s="998"/>
      <c r="CP42" s="998"/>
      <c r="CQ42" s="999"/>
      <c r="CR42" s="1000">
        <v>1199253</v>
      </c>
      <c r="CS42" s="1013"/>
      <c r="CT42" s="1013"/>
      <c r="CU42" s="1013"/>
      <c r="CV42" s="1013"/>
      <c r="CW42" s="1013"/>
      <c r="CX42" s="1013"/>
      <c r="CY42" s="1014"/>
      <c r="CZ42" s="1003">
        <v>13.5</v>
      </c>
      <c r="DA42" s="1015"/>
      <c r="DB42" s="1015"/>
      <c r="DC42" s="1016"/>
      <c r="DD42" s="1006">
        <v>350484</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343</v>
      </c>
      <c r="CD43" s="997" t="s">
        <v>344</v>
      </c>
      <c r="CE43" s="998"/>
      <c r="CF43" s="998"/>
      <c r="CG43" s="998"/>
      <c r="CH43" s="998"/>
      <c r="CI43" s="998"/>
      <c r="CJ43" s="998"/>
      <c r="CK43" s="998"/>
      <c r="CL43" s="998"/>
      <c r="CM43" s="998"/>
      <c r="CN43" s="998"/>
      <c r="CO43" s="998"/>
      <c r="CP43" s="998"/>
      <c r="CQ43" s="999"/>
      <c r="CR43" s="1000">
        <v>19686</v>
      </c>
      <c r="CS43" s="1013"/>
      <c r="CT43" s="1013"/>
      <c r="CU43" s="1013"/>
      <c r="CV43" s="1013"/>
      <c r="CW43" s="1013"/>
      <c r="CX43" s="1013"/>
      <c r="CY43" s="1014"/>
      <c r="CZ43" s="1003">
        <v>0.2</v>
      </c>
      <c r="DA43" s="1015"/>
      <c r="DB43" s="1015"/>
      <c r="DC43" s="1016"/>
      <c r="DD43" s="1006">
        <v>19686</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345</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346</v>
      </c>
      <c r="CG44" s="998"/>
      <c r="CH44" s="998"/>
      <c r="CI44" s="998"/>
      <c r="CJ44" s="998"/>
      <c r="CK44" s="998"/>
      <c r="CL44" s="998"/>
      <c r="CM44" s="998"/>
      <c r="CN44" s="998"/>
      <c r="CO44" s="998"/>
      <c r="CP44" s="998"/>
      <c r="CQ44" s="999"/>
      <c r="CR44" s="1000">
        <v>1079234</v>
      </c>
      <c r="CS44" s="1001"/>
      <c r="CT44" s="1001"/>
      <c r="CU44" s="1001"/>
      <c r="CV44" s="1001"/>
      <c r="CW44" s="1001"/>
      <c r="CX44" s="1001"/>
      <c r="CY44" s="1002"/>
      <c r="CZ44" s="1003">
        <v>12.2</v>
      </c>
      <c r="DA44" s="1004"/>
      <c r="DB44" s="1004"/>
      <c r="DC44" s="1005"/>
      <c r="DD44" s="1006">
        <v>338971</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348</v>
      </c>
      <c r="CG45" s="998"/>
      <c r="CH45" s="998"/>
      <c r="CI45" s="998"/>
      <c r="CJ45" s="998"/>
      <c r="CK45" s="998"/>
      <c r="CL45" s="998"/>
      <c r="CM45" s="998"/>
      <c r="CN45" s="998"/>
      <c r="CO45" s="998"/>
      <c r="CP45" s="998"/>
      <c r="CQ45" s="999"/>
      <c r="CR45" s="1000">
        <v>154125</v>
      </c>
      <c r="CS45" s="1013"/>
      <c r="CT45" s="1013"/>
      <c r="CU45" s="1013"/>
      <c r="CV45" s="1013"/>
      <c r="CW45" s="1013"/>
      <c r="CX45" s="1013"/>
      <c r="CY45" s="1014"/>
      <c r="CZ45" s="1003">
        <v>1.7</v>
      </c>
      <c r="DA45" s="1015"/>
      <c r="DB45" s="1015"/>
      <c r="DC45" s="1016"/>
      <c r="DD45" s="1006">
        <v>65097</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349</v>
      </c>
      <c r="CG46" s="998"/>
      <c r="CH46" s="998"/>
      <c r="CI46" s="998"/>
      <c r="CJ46" s="998"/>
      <c r="CK46" s="998"/>
      <c r="CL46" s="998"/>
      <c r="CM46" s="998"/>
      <c r="CN46" s="998"/>
      <c r="CO46" s="998"/>
      <c r="CP46" s="998"/>
      <c r="CQ46" s="999"/>
      <c r="CR46" s="1000">
        <v>904979</v>
      </c>
      <c r="CS46" s="1001"/>
      <c r="CT46" s="1001"/>
      <c r="CU46" s="1001"/>
      <c r="CV46" s="1001"/>
      <c r="CW46" s="1001"/>
      <c r="CX46" s="1001"/>
      <c r="CY46" s="1002"/>
      <c r="CZ46" s="1003">
        <v>10.199999999999999</v>
      </c>
      <c r="DA46" s="1004"/>
      <c r="DB46" s="1004"/>
      <c r="DC46" s="1005"/>
      <c r="DD46" s="1006">
        <v>253744</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350</v>
      </c>
      <c r="CG47" s="998"/>
      <c r="CH47" s="998"/>
      <c r="CI47" s="998"/>
      <c r="CJ47" s="998"/>
      <c r="CK47" s="998"/>
      <c r="CL47" s="998"/>
      <c r="CM47" s="998"/>
      <c r="CN47" s="998"/>
      <c r="CO47" s="998"/>
      <c r="CP47" s="998"/>
      <c r="CQ47" s="999"/>
      <c r="CR47" s="1000">
        <v>120019</v>
      </c>
      <c r="CS47" s="1013"/>
      <c r="CT47" s="1013"/>
      <c r="CU47" s="1013"/>
      <c r="CV47" s="1013"/>
      <c r="CW47" s="1013"/>
      <c r="CX47" s="1013"/>
      <c r="CY47" s="1014"/>
      <c r="CZ47" s="1003">
        <v>1.4</v>
      </c>
      <c r="DA47" s="1015"/>
      <c r="DB47" s="1015"/>
      <c r="DC47" s="1016"/>
      <c r="DD47" s="1006">
        <v>11513</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8" x14ac:dyDescent="0.2">
      <c r="B48" s="207"/>
      <c r="CD48" s="1023"/>
      <c r="CE48" s="1024"/>
      <c r="CF48" s="997" t="s">
        <v>351</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352</v>
      </c>
      <c r="CE49" s="982"/>
      <c r="CF49" s="982"/>
      <c r="CG49" s="982"/>
      <c r="CH49" s="982"/>
      <c r="CI49" s="982"/>
      <c r="CJ49" s="982"/>
      <c r="CK49" s="982"/>
      <c r="CL49" s="982"/>
      <c r="CM49" s="982"/>
      <c r="CN49" s="982"/>
      <c r="CO49" s="982"/>
      <c r="CP49" s="982"/>
      <c r="CQ49" s="983"/>
      <c r="CR49" s="984">
        <v>8868673</v>
      </c>
      <c r="CS49" s="985"/>
      <c r="CT49" s="985"/>
      <c r="CU49" s="985"/>
      <c r="CV49" s="985"/>
      <c r="CW49" s="985"/>
      <c r="CX49" s="985"/>
      <c r="CY49" s="986"/>
      <c r="CZ49" s="987">
        <v>100</v>
      </c>
      <c r="DA49" s="988"/>
      <c r="DB49" s="988"/>
      <c r="DC49" s="989"/>
      <c r="DD49" s="990">
        <v>4960119</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PcFVrmLc7aSaDfzVkcFqpMfsOdooMBLOBbMRqTeD5yEhEtHyVEAkVHQH6xBriagFckUIIxEVXKoWwNY4sjYjHg==" saltValue="F4SBJQz2vhyb69zmPX4q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55" zoomScaleNormal="55" zoomScaleSheetLayoutView="70" workbookViewId="0">
      <selection activeCell="AU95" sqref="AU95"/>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353</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354</v>
      </c>
      <c r="DK2" s="722"/>
      <c r="DL2" s="722"/>
      <c r="DM2" s="722"/>
      <c r="DN2" s="722"/>
      <c r="DO2" s="723"/>
      <c r="DP2" s="210"/>
      <c r="DQ2" s="721" t="s">
        <v>355</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9" t="s">
        <v>356</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357</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24"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14" t="s">
        <v>372</v>
      </c>
      <c r="DH5" s="715"/>
      <c r="DI5" s="715"/>
      <c r="DJ5" s="715"/>
      <c r="DK5" s="716"/>
      <c r="DL5" s="714" t="s">
        <v>373</v>
      </c>
      <c r="DM5" s="715"/>
      <c r="DN5" s="715"/>
      <c r="DO5" s="715"/>
      <c r="DP5" s="716"/>
      <c r="DQ5" s="631" t="s">
        <v>374</v>
      </c>
      <c r="DR5" s="632"/>
      <c r="DS5" s="632"/>
      <c r="DT5" s="632"/>
      <c r="DU5" s="633"/>
      <c r="DV5" s="631" t="s">
        <v>365</v>
      </c>
      <c r="DW5" s="632"/>
      <c r="DX5" s="632"/>
      <c r="DY5" s="632"/>
      <c r="DZ5" s="645"/>
      <c r="EA5" s="217"/>
    </row>
    <row r="6" spans="1:131" s="218"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2">
      <c r="A7" s="219">
        <v>1</v>
      </c>
      <c r="B7" s="677" t="s">
        <v>375</v>
      </c>
      <c r="C7" s="678"/>
      <c r="D7" s="678"/>
      <c r="E7" s="678"/>
      <c r="F7" s="678"/>
      <c r="G7" s="678"/>
      <c r="H7" s="678"/>
      <c r="I7" s="678"/>
      <c r="J7" s="678"/>
      <c r="K7" s="678"/>
      <c r="L7" s="678"/>
      <c r="M7" s="678"/>
      <c r="N7" s="678"/>
      <c r="O7" s="678"/>
      <c r="P7" s="679"/>
      <c r="Q7" s="732">
        <v>8985</v>
      </c>
      <c r="R7" s="733"/>
      <c r="S7" s="733"/>
      <c r="T7" s="733"/>
      <c r="U7" s="733"/>
      <c r="V7" s="733">
        <v>8864</v>
      </c>
      <c r="W7" s="733"/>
      <c r="X7" s="733"/>
      <c r="Y7" s="733"/>
      <c r="Z7" s="733"/>
      <c r="AA7" s="733">
        <v>121</v>
      </c>
      <c r="AB7" s="733"/>
      <c r="AC7" s="733"/>
      <c r="AD7" s="733"/>
      <c r="AE7" s="734"/>
      <c r="AF7" s="735">
        <v>79</v>
      </c>
      <c r="AG7" s="736"/>
      <c r="AH7" s="736"/>
      <c r="AI7" s="736"/>
      <c r="AJ7" s="737"/>
      <c r="AK7" s="738" t="s">
        <v>563</v>
      </c>
      <c r="AL7" s="739"/>
      <c r="AM7" s="739"/>
      <c r="AN7" s="739"/>
      <c r="AO7" s="739"/>
      <c r="AP7" s="739">
        <v>5239</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c r="BT7" s="730"/>
      <c r="BU7" s="730"/>
      <c r="BV7" s="730"/>
      <c r="BW7" s="730"/>
      <c r="BX7" s="730"/>
      <c r="BY7" s="730"/>
      <c r="BZ7" s="730"/>
      <c r="CA7" s="730"/>
      <c r="CB7" s="730"/>
      <c r="CC7" s="730"/>
      <c r="CD7" s="730"/>
      <c r="CE7" s="730"/>
      <c r="CF7" s="730"/>
      <c r="CG7" s="742"/>
      <c r="CH7" s="726"/>
      <c r="CI7" s="727"/>
      <c r="CJ7" s="727"/>
      <c r="CK7" s="727"/>
      <c r="CL7" s="728"/>
      <c r="CM7" s="726"/>
      <c r="CN7" s="727"/>
      <c r="CO7" s="727"/>
      <c r="CP7" s="727"/>
      <c r="CQ7" s="728"/>
      <c r="CR7" s="726"/>
      <c r="CS7" s="727"/>
      <c r="CT7" s="727"/>
      <c r="CU7" s="727"/>
      <c r="CV7" s="728"/>
      <c r="CW7" s="726"/>
      <c r="CX7" s="727"/>
      <c r="CY7" s="727"/>
      <c r="CZ7" s="727"/>
      <c r="DA7" s="728"/>
      <c r="DB7" s="726"/>
      <c r="DC7" s="727"/>
      <c r="DD7" s="727"/>
      <c r="DE7" s="727"/>
      <c r="DF7" s="728"/>
      <c r="DG7" s="726"/>
      <c r="DH7" s="727"/>
      <c r="DI7" s="727"/>
      <c r="DJ7" s="727"/>
      <c r="DK7" s="728"/>
      <c r="DL7" s="726"/>
      <c r="DM7" s="727"/>
      <c r="DN7" s="727"/>
      <c r="DO7" s="727"/>
      <c r="DP7" s="728"/>
      <c r="DQ7" s="726"/>
      <c r="DR7" s="727"/>
      <c r="DS7" s="727"/>
      <c r="DT7" s="727"/>
      <c r="DU7" s="728"/>
      <c r="DV7" s="729"/>
      <c r="DW7" s="730"/>
      <c r="DX7" s="730"/>
      <c r="DY7" s="730"/>
      <c r="DZ7" s="731"/>
      <c r="EA7" s="217"/>
    </row>
    <row r="8" spans="1:131" s="218" customFormat="1" ht="26.25" customHeight="1" x14ac:dyDescent="0.2">
      <c r="A8" s="221">
        <v>2</v>
      </c>
      <c r="B8" s="660" t="s">
        <v>376</v>
      </c>
      <c r="C8" s="661"/>
      <c r="D8" s="661"/>
      <c r="E8" s="661"/>
      <c r="F8" s="661"/>
      <c r="G8" s="661"/>
      <c r="H8" s="661"/>
      <c r="I8" s="661"/>
      <c r="J8" s="661"/>
      <c r="K8" s="661"/>
      <c r="L8" s="661"/>
      <c r="M8" s="661"/>
      <c r="N8" s="661"/>
      <c r="O8" s="661"/>
      <c r="P8" s="662"/>
      <c r="Q8" s="668">
        <v>5</v>
      </c>
      <c r="R8" s="669"/>
      <c r="S8" s="669"/>
      <c r="T8" s="669"/>
      <c r="U8" s="669"/>
      <c r="V8" s="669">
        <v>5</v>
      </c>
      <c r="W8" s="669"/>
      <c r="X8" s="669"/>
      <c r="Y8" s="669"/>
      <c r="Z8" s="669"/>
      <c r="AA8" s="669">
        <v>0</v>
      </c>
      <c r="AB8" s="669"/>
      <c r="AC8" s="669"/>
      <c r="AD8" s="669"/>
      <c r="AE8" s="670"/>
      <c r="AF8" s="665" t="s">
        <v>122</v>
      </c>
      <c r="AG8" s="666"/>
      <c r="AH8" s="666"/>
      <c r="AI8" s="666"/>
      <c r="AJ8" s="667"/>
      <c r="AK8" s="710" t="s">
        <v>563</v>
      </c>
      <c r="AL8" s="711"/>
      <c r="AM8" s="711"/>
      <c r="AN8" s="711"/>
      <c r="AO8" s="711"/>
      <c r="AP8" s="711" t="s">
        <v>563</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7"/>
    </row>
    <row r="9" spans="1:131" s="218" customFormat="1" ht="26.25" customHeight="1" x14ac:dyDescent="0.2">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2">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2">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2">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2">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2">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2">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2">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2">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2">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2">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2">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5">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2">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377</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5">
      <c r="A23" s="223" t="s">
        <v>378</v>
      </c>
      <c r="B23" s="567" t="s">
        <v>379</v>
      </c>
      <c r="C23" s="568"/>
      <c r="D23" s="568"/>
      <c r="E23" s="568"/>
      <c r="F23" s="568"/>
      <c r="G23" s="568"/>
      <c r="H23" s="568"/>
      <c r="I23" s="568"/>
      <c r="J23" s="568"/>
      <c r="K23" s="568"/>
      <c r="L23" s="568"/>
      <c r="M23" s="568"/>
      <c r="N23" s="568"/>
      <c r="O23" s="568"/>
      <c r="P23" s="578"/>
      <c r="Q23" s="697">
        <v>8989</v>
      </c>
      <c r="R23" s="691"/>
      <c r="S23" s="691"/>
      <c r="T23" s="691"/>
      <c r="U23" s="691"/>
      <c r="V23" s="691">
        <v>8869</v>
      </c>
      <c r="W23" s="691"/>
      <c r="X23" s="691"/>
      <c r="Y23" s="691"/>
      <c r="Z23" s="691"/>
      <c r="AA23" s="691">
        <v>121</v>
      </c>
      <c r="AB23" s="691"/>
      <c r="AC23" s="691"/>
      <c r="AD23" s="691"/>
      <c r="AE23" s="698"/>
      <c r="AF23" s="699">
        <v>79</v>
      </c>
      <c r="AG23" s="691"/>
      <c r="AH23" s="691"/>
      <c r="AI23" s="691"/>
      <c r="AJ23" s="700"/>
      <c r="AK23" s="701"/>
      <c r="AL23" s="702"/>
      <c r="AM23" s="702"/>
      <c r="AN23" s="702"/>
      <c r="AO23" s="702"/>
      <c r="AP23" s="691">
        <v>5239</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2">
      <c r="A24" s="690" t="s">
        <v>380</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5">
      <c r="A25" s="689" t="s">
        <v>381</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358</v>
      </c>
      <c r="B26" s="626"/>
      <c r="C26" s="626"/>
      <c r="D26" s="626"/>
      <c r="E26" s="626"/>
      <c r="F26" s="626"/>
      <c r="G26" s="626"/>
      <c r="H26" s="626"/>
      <c r="I26" s="626"/>
      <c r="J26" s="626"/>
      <c r="K26" s="626"/>
      <c r="L26" s="626"/>
      <c r="M26" s="626"/>
      <c r="N26" s="626"/>
      <c r="O26" s="626"/>
      <c r="P26" s="627"/>
      <c r="Q26" s="631" t="s">
        <v>382</v>
      </c>
      <c r="R26" s="632"/>
      <c r="S26" s="632"/>
      <c r="T26" s="632"/>
      <c r="U26" s="633"/>
      <c r="V26" s="631" t="s">
        <v>383</v>
      </c>
      <c r="W26" s="632"/>
      <c r="X26" s="632"/>
      <c r="Y26" s="632"/>
      <c r="Z26" s="633"/>
      <c r="AA26" s="631" t="s">
        <v>384</v>
      </c>
      <c r="AB26" s="632"/>
      <c r="AC26" s="632"/>
      <c r="AD26" s="632"/>
      <c r="AE26" s="632"/>
      <c r="AF26" s="685" t="s">
        <v>385</v>
      </c>
      <c r="AG26" s="638"/>
      <c r="AH26" s="638"/>
      <c r="AI26" s="638"/>
      <c r="AJ26" s="686"/>
      <c r="AK26" s="632" t="s">
        <v>386</v>
      </c>
      <c r="AL26" s="632"/>
      <c r="AM26" s="632"/>
      <c r="AN26" s="632"/>
      <c r="AO26" s="633"/>
      <c r="AP26" s="631" t="s">
        <v>387</v>
      </c>
      <c r="AQ26" s="632"/>
      <c r="AR26" s="632"/>
      <c r="AS26" s="632"/>
      <c r="AT26" s="633"/>
      <c r="AU26" s="631" t="s">
        <v>388</v>
      </c>
      <c r="AV26" s="632"/>
      <c r="AW26" s="632"/>
      <c r="AX26" s="632"/>
      <c r="AY26" s="633"/>
      <c r="AZ26" s="631" t="s">
        <v>389</v>
      </c>
      <c r="BA26" s="632"/>
      <c r="BB26" s="632"/>
      <c r="BC26" s="632"/>
      <c r="BD26" s="633"/>
      <c r="BE26" s="631" t="s">
        <v>365</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5">
        <v>1</v>
      </c>
      <c r="B28" s="677" t="s">
        <v>390</v>
      </c>
      <c r="C28" s="678"/>
      <c r="D28" s="678"/>
      <c r="E28" s="678"/>
      <c r="F28" s="678"/>
      <c r="G28" s="678"/>
      <c r="H28" s="678"/>
      <c r="I28" s="678"/>
      <c r="J28" s="678"/>
      <c r="K28" s="678"/>
      <c r="L28" s="678"/>
      <c r="M28" s="678"/>
      <c r="N28" s="678"/>
      <c r="O28" s="678"/>
      <c r="P28" s="679"/>
      <c r="Q28" s="680">
        <v>1860</v>
      </c>
      <c r="R28" s="681"/>
      <c r="S28" s="681"/>
      <c r="T28" s="681"/>
      <c r="U28" s="681"/>
      <c r="V28" s="681">
        <v>1855</v>
      </c>
      <c r="W28" s="681"/>
      <c r="X28" s="681"/>
      <c r="Y28" s="681"/>
      <c r="Z28" s="681"/>
      <c r="AA28" s="681">
        <v>4</v>
      </c>
      <c r="AB28" s="681"/>
      <c r="AC28" s="681"/>
      <c r="AD28" s="681"/>
      <c r="AE28" s="682"/>
      <c r="AF28" s="683">
        <v>4</v>
      </c>
      <c r="AG28" s="681"/>
      <c r="AH28" s="681"/>
      <c r="AI28" s="681"/>
      <c r="AJ28" s="684"/>
      <c r="AK28" s="672">
        <v>176</v>
      </c>
      <c r="AL28" s="673"/>
      <c r="AM28" s="673"/>
      <c r="AN28" s="673"/>
      <c r="AO28" s="673"/>
      <c r="AP28" s="673" t="s">
        <v>563</v>
      </c>
      <c r="AQ28" s="673"/>
      <c r="AR28" s="673"/>
      <c r="AS28" s="673"/>
      <c r="AT28" s="673"/>
      <c r="AU28" s="673" t="s">
        <v>563</v>
      </c>
      <c r="AV28" s="673"/>
      <c r="AW28" s="673"/>
      <c r="AX28" s="673"/>
      <c r="AY28" s="673"/>
      <c r="AZ28" s="674" t="s">
        <v>563</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5">
        <v>2</v>
      </c>
      <c r="B29" s="660" t="s">
        <v>391</v>
      </c>
      <c r="C29" s="661"/>
      <c r="D29" s="661"/>
      <c r="E29" s="661"/>
      <c r="F29" s="661"/>
      <c r="G29" s="661"/>
      <c r="H29" s="661"/>
      <c r="I29" s="661"/>
      <c r="J29" s="661"/>
      <c r="K29" s="661"/>
      <c r="L29" s="661"/>
      <c r="M29" s="661"/>
      <c r="N29" s="661"/>
      <c r="O29" s="661"/>
      <c r="P29" s="662"/>
      <c r="Q29" s="668">
        <v>1714</v>
      </c>
      <c r="R29" s="669"/>
      <c r="S29" s="669"/>
      <c r="T29" s="669"/>
      <c r="U29" s="669"/>
      <c r="V29" s="669">
        <v>1633</v>
      </c>
      <c r="W29" s="669"/>
      <c r="X29" s="669"/>
      <c r="Y29" s="669"/>
      <c r="Z29" s="669"/>
      <c r="AA29" s="669">
        <v>80</v>
      </c>
      <c r="AB29" s="669"/>
      <c r="AC29" s="669"/>
      <c r="AD29" s="669"/>
      <c r="AE29" s="670"/>
      <c r="AF29" s="665">
        <v>80</v>
      </c>
      <c r="AG29" s="666"/>
      <c r="AH29" s="666"/>
      <c r="AI29" s="666"/>
      <c r="AJ29" s="667"/>
      <c r="AK29" s="610">
        <v>260</v>
      </c>
      <c r="AL29" s="601"/>
      <c r="AM29" s="601"/>
      <c r="AN29" s="601"/>
      <c r="AO29" s="601"/>
      <c r="AP29" s="601" t="s">
        <v>563</v>
      </c>
      <c r="AQ29" s="601"/>
      <c r="AR29" s="601"/>
      <c r="AS29" s="601"/>
      <c r="AT29" s="601"/>
      <c r="AU29" s="601" t="s">
        <v>563</v>
      </c>
      <c r="AV29" s="601"/>
      <c r="AW29" s="601"/>
      <c r="AX29" s="601"/>
      <c r="AY29" s="601"/>
      <c r="AZ29" s="671" t="s">
        <v>563</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5">
        <v>3</v>
      </c>
      <c r="B30" s="660" t="s">
        <v>392</v>
      </c>
      <c r="C30" s="661"/>
      <c r="D30" s="661"/>
      <c r="E30" s="661"/>
      <c r="F30" s="661"/>
      <c r="G30" s="661"/>
      <c r="H30" s="661"/>
      <c r="I30" s="661"/>
      <c r="J30" s="661"/>
      <c r="K30" s="661"/>
      <c r="L30" s="661"/>
      <c r="M30" s="661"/>
      <c r="N30" s="661"/>
      <c r="O30" s="661"/>
      <c r="P30" s="662"/>
      <c r="Q30" s="668">
        <v>394</v>
      </c>
      <c r="R30" s="669"/>
      <c r="S30" s="669"/>
      <c r="T30" s="669"/>
      <c r="U30" s="669"/>
      <c r="V30" s="669">
        <v>389</v>
      </c>
      <c r="W30" s="669"/>
      <c r="X30" s="669"/>
      <c r="Y30" s="669"/>
      <c r="Z30" s="669"/>
      <c r="AA30" s="669">
        <v>5</v>
      </c>
      <c r="AB30" s="669"/>
      <c r="AC30" s="669"/>
      <c r="AD30" s="669"/>
      <c r="AE30" s="670"/>
      <c r="AF30" s="665">
        <v>5</v>
      </c>
      <c r="AG30" s="666"/>
      <c r="AH30" s="666"/>
      <c r="AI30" s="666"/>
      <c r="AJ30" s="667"/>
      <c r="AK30" s="610">
        <v>231</v>
      </c>
      <c r="AL30" s="601"/>
      <c r="AM30" s="601"/>
      <c r="AN30" s="601"/>
      <c r="AO30" s="601"/>
      <c r="AP30" s="601" t="s">
        <v>563</v>
      </c>
      <c r="AQ30" s="601"/>
      <c r="AR30" s="601"/>
      <c r="AS30" s="601"/>
      <c r="AT30" s="601"/>
      <c r="AU30" s="601" t="s">
        <v>563</v>
      </c>
      <c r="AV30" s="601"/>
      <c r="AW30" s="601"/>
      <c r="AX30" s="601"/>
      <c r="AY30" s="601"/>
      <c r="AZ30" s="671" t="s">
        <v>563</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5">
        <v>4</v>
      </c>
      <c r="B31" s="660" t="s">
        <v>393</v>
      </c>
      <c r="C31" s="661"/>
      <c r="D31" s="661"/>
      <c r="E31" s="661"/>
      <c r="F31" s="661"/>
      <c r="G31" s="661"/>
      <c r="H31" s="661"/>
      <c r="I31" s="661"/>
      <c r="J31" s="661"/>
      <c r="K31" s="661"/>
      <c r="L31" s="661"/>
      <c r="M31" s="661"/>
      <c r="N31" s="661"/>
      <c r="O31" s="661"/>
      <c r="P31" s="662"/>
      <c r="Q31" s="668">
        <v>494</v>
      </c>
      <c r="R31" s="669"/>
      <c r="S31" s="669"/>
      <c r="T31" s="669"/>
      <c r="U31" s="669"/>
      <c r="V31" s="669">
        <v>403</v>
      </c>
      <c r="W31" s="669"/>
      <c r="X31" s="669"/>
      <c r="Y31" s="669"/>
      <c r="Z31" s="669"/>
      <c r="AA31" s="669">
        <v>91</v>
      </c>
      <c r="AB31" s="669"/>
      <c r="AC31" s="669"/>
      <c r="AD31" s="669"/>
      <c r="AE31" s="670"/>
      <c r="AF31" s="665">
        <v>898</v>
      </c>
      <c r="AG31" s="666"/>
      <c r="AH31" s="666"/>
      <c r="AI31" s="666"/>
      <c r="AJ31" s="667"/>
      <c r="AK31" s="610" t="s">
        <v>563</v>
      </c>
      <c r="AL31" s="601"/>
      <c r="AM31" s="601"/>
      <c r="AN31" s="601"/>
      <c r="AO31" s="601"/>
      <c r="AP31" s="601">
        <v>696</v>
      </c>
      <c r="AQ31" s="601"/>
      <c r="AR31" s="601"/>
      <c r="AS31" s="601"/>
      <c r="AT31" s="601"/>
      <c r="AU31" s="601" t="s">
        <v>563</v>
      </c>
      <c r="AV31" s="601"/>
      <c r="AW31" s="601"/>
      <c r="AX31" s="601"/>
      <c r="AY31" s="601"/>
      <c r="AZ31" s="671" t="s">
        <v>563</v>
      </c>
      <c r="BA31" s="671"/>
      <c r="BB31" s="671"/>
      <c r="BC31" s="671"/>
      <c r="BD31" s="671"/>
      <c r="BE31" s="602" t="s">
        <v>394</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5">
        <v>5</v>
      </c>
      <c r="B32" s="660" t="s">
        <v>395</v>
      </c>
      <c r="C32" s="661"/>
      <c r="D32" s="661"/>
      <c r="E32" s="661"/>
      <c r="F32" s="661"/>
      <c r="G32" s="661"/>
      <c r="H32" s="661"/>
      <c r="I32" s="661"/>
      <c r="J32" s="661"/>
      <c r="K32" s="661"/>
      <c r="L32" s="661"/>
      <c r="M32" s="661"/>
      <c r="N32" s="661"/>
      <c r="O32" s="661"/>
      <c r="P32" s="662"/>
      <c r="Q32" s="668">
        <v>478</v>
      </c>
      <c r="R32" s="669"/>
      <c r="S32" s="669"/>
      <c r="T32" s="669"/>
      <c r="U32" s="669"/>
      <c r="V32" s="669">
        <v>456</v>
      </c>
      <c r="W32" s="669"/>
      <c r="X32" s="669"/>
      <c r="Y32" s="669"/>
      <c r="Z32" s="669"/>
      <c r="AA32" s="669">
        <v>23</v>
      </c>
      <c r="AB32" s="669"/>
      <c r="AC32" s="669"/>
      <c r="AD32" s="669"/>
      <c r="AE32" s="670"/>
      <c r="AF32" s="665">
        <v>478</v>
      </c>
      <c r="AG32" s="666"/>
      <c r="AH32" s="666"/>
      <c r="AI32" s="666"/>
      <c r="AJ32" s="667"/>
      <c r="AK32" s="610" t="s">
        <v>563</v>
      </c>
      <c r="AL32" s="601"/>
      <c r="AM32" s="601"/>
      <c r="AN32" s="601"/>
      <c r="AO32" s="601"/>
      <c r="AP32" s="601">
        <v>1984</v>
      </c>
      <c r="AQ32" s="601"/>
      <c r="AR32" s="601"/>
      <c r="AS32" s="601"/>
      <c r="AT32" s="601"/>
      <c r="AU32" s="601">
        <v>1603</v>
      </c>
      <c r="AV32" s="601"/>
      <c r="AW32" s="601"/>
      <c r="AX32" s="601"/>
      <c r="AY32" s="601"/>
      <c r="AZ32" s="671" t="s">
        <v>563</v>
      </c>
      <c r="BA32" s="671"/>
      <c r="BB32" s="671"/>
      <c r="BC32" s="671"/>
      <c r="BD32" s="671"/>
      <c r="BE32" s="602" t="s">
        <v>394</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5">
        <v>6</v>
      </c>
      <c r="B33" s="660" t="s">
        <v>396</v>
      </c>
      <c r="C33" s="661"/>
      <c r="D33" s="661"/>
      <c r="E33" s="661"/>
      <c r="F33" s="661"/>
      <c r="G33" s="661"/>
      <c r="H33" s="661"/>
      <c r="I33" s="661"/>
      <c r="J33" s="661"/>
      <c r="K33" s="661"/>
      <c r="L33" s="661"/>
      <c r="M33" s="661"/>
      <c r="N33" s="661"/>
      <c r="O33" s="661"/>
      <c r="P33" s="662"/>
      <c r="Q33" s="668">
        <v>224</v>
      </c>
      <c r="R33" s="669"/>
      <c r="S33" s="669"/>
      <c r="T33" s="669"/>
      <c r="U33" s="669"/>
      <c r="V33" s="669">
        <v>98</v>
      </c>
      <c r="W33" s="669"/>
      <c r="X33" s="669"/>
      <c r="Y33" s="669"/>
      <c r="Z33" s="669"/>
      <c r="AA33" s="669">
        <v>126</v>
      </c>
      <c r="AB33" s="669"/>
      <c r="AC33" s="669"/>
      <c r="AD33" s="669"/>
      <c r="AE33" s="670"/>
      <c r="AF33" s="665">
        <v>222</v>
      </c>
      <c r="AG33" s="666"/>
      <c r="AH33" s="666"/>
      <c r="AI33" s="666"/>
      <c r="AJ33" s="667"/>
      <c r="AK33" s="610" t="s">
        <v>563</v>
      </c>
      <c r="AL33" s="601"/>
      <c r="AM33" s="601"/>
      <c r="AN33" s="601"/>
      <c r="AO33" s="601"/>
      <c r="AP33" s="601" t="s">
        <v>563</v>
      </c>
      <c r="AQ33" s="601"/>
      <c r="AR33" s="601"/>
      <c r="AS33" s="601"/>
      <c r="AT33" s="601"/>
      <c r="AU33" s="601" t="s">
        <v>563</v>
      </c>
      <c r="AV33" s="601"/>
      <c r="AW33" s="601"/>
      <c r="AX33" s="601"/>
      <c r="AY33" s="601"/>
      <c r="AZ33" s="671" t="s">
        <v>563</v>
      </c>
      <c r="BA33" s="671"/>
      <c r="BB33" s="671"/>
      <c r="BC33" s="671"/>
      <c r="BD33" s="671"/>
      <c r="BE33" s="602" t="s">
        <v>397</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5">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5">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398</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3" t="s">
        <v>378</v>
      </c>
      <c r="B63" s="567" t="s">
        <v>399</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1688</v>
      </c>
      <c r="AG63" s="589"/>
      <c r="AH63" s="589"/>
      <c r="AI63" s="589"/>
      <c r="AJ63" s="652"/>
      <c r="AK63" s="653"/>
      <c r="AL63" s="593"/>
      <c r="AM63" s="593"/>
      <c r="AN63" s="593"/>
      <c r="AO63" s="593"/>
      <c r="AP63" s="589">
        <v>2680</v>
      </c>
      <c r="AQ63" s="589"/>
      <c r="AR63" s="589"/>
      <c r="AS63" s="589"/>
      <c r="AT63" s="589"/>
      <c r="AU63" s="589">
        <v>1931</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401</v>
      </c>
      <c r="B66" s="626"/>
      <c r="C66" s="626"/>
      <c r="D66" s="626"/>
      <c r="E66" s="626"/>
      <c r="F66" s="626"/>
      <c r="G66" s="626"/>
      <c r="H66" s="626"/>
      <c r="I66" s="626"/>
      <c r="J66" s="626"/>
      <c r="K66" s="626"/>
      <c r="L66" s="626"/>
      <c r="M66" s="626"/>
      <c r="N66" s="626"/>
      <c r="O66" s="626"/>
      <c r="P66" s="627"/>
      <c r="Q66" s="631" t="s">
        <v>382</v>
      </c>
      <c r="R66" s="632"/>
      <c r="S66" s="632"/>
      <c r="T66" s="632"/>
      <c r="U66" s="633"/>
      <c r="V66" s="631" t="s">
        <v>383</v>
      </c>
      <c r="W66" s="632"/>
      <c r="X66" s="632"/>
      <c r="Y66" s="632"/>
      <c r="Z66" s="633"/>
      <c r="AA66" s="631" t="s">
        <v>384</v>
      </c>
      <c r="AB66" s="632"/>
      <c r="AC66" s="632"/>
      <c r="AD66" s="632"/>
      <c r="AE66" s="633"/>
      <c r="AF66" s="637" t="s">
        <v>385</v>
      </c>
      <c r="AG66" s="638"/>
      <c r="AH66" s="638"/>
      <c r="AI66" s="638"/>
      <c r="AJ66" s="639"/>
      <c r="AK66" s="631" t="s">
        <v>386</v>
      </c>
      <c r="AL66" s="626"/>
      <c r="AM66" s="626"/>
      <c r="AN66" s="626"/>
      <c r="AO66" s="627"/>
      <c r="AP66" s="631" t="s">
        <v>387</v>
      </c>
      <c r="AQ66" s="632"/>
      <c r="AR66" s="632"/>
      <c r="AS66" s="632"/>
      <c r="AT66" s="633"/>
      <c r="AU66" s="631" t="s">
        <v>402</v>
      </c>
      <c r="AV66" s="632"/>
      <c r="AW66" s="632"/>
      <c r="AX66" s="632"/>
      <c r="AY66" s="633"/>
      <c r="AZ66" s="631" t="s">
        <v>365</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552</v>
      </c>
      <c r="C68" s="616"/>
      <c r="D68" s="616"/>
      <c r="E68" s="616"/>
      <c r="F68" s="616"/>
      <c r="G68" s="616"/>
      <c r="H68" s="616"/>
      <c r="I68" s="616"/>
      <c r="J68" s="616"/>
      <c r="K68" s="616"/>
      <c r="L68" s="616"/>
      <c r="M68" s="616"/>
      <c r="N68" s="616"/>
      <c r="O68" s="616"/>
      <c r="P68" s="617"/>
      <c r="Q68" s="618">
        <v>13046</v>
      </c>
      <c r="R68" s="612"/>
      <c r="S68" s="612"/>
      <c r="T68" s="612"/>
      <c r="U68" s="612"/>
      <c r="V68" s="612">
        <v>13527</v>
      </c>
      <c r="W68" s="612"/>
      <c r="X68" s="612"/>
      <c r="Y68" s="612"/>
      <c r="Z68" s="612"/>
      <c r="AA68" s="612">
        <v>-481</v>
      </c>
      <c r="AB68" s="612"/>
      <c r="AC68" s="612"/>
      <c r="AD68" s="612"/>
      <c r="AE68" s="612"/>
      <c r="AF68" s="612">
        <v>3973</v>
      </c>
      <c r="AG68" s="612"/>
      <c r="AH68" s="612"/>
      <c r="AI68" s="612"/>
      <c r="AJ68" s="612"/>
      <c r="AK68" s="612" t="s">
        <v>563</v>
      </c>
      <c r="AL68" s="612"/>
      <c r="AM68" s="612"/>
      <c r="AN68" s="612"/>
      <c r="AO68" s="612"/>
      <c r="AP68" s="612">
        <v>4225</v>
      </c>
      <c r="AQ68" s="612"/>
      <c r="AR68" s="612"/>
      <c r="AS68" s="612"/>
      <c r="AT68" s="612"/>
      <c r="AU68" s="612">
        <v>311</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553</v>
      </c>
      <c r="C69" s="605"/>
      <c r="D69" s="605"/>
      <c r="E69" s="605"/>
      <c r="F69" s="605"/>
      <c r="G69" s="605"/>
      <c r="H69" s="605"/>
      <c r="I69" s="605"/>
      <c r="J69" s="605"/>
      <c r="K69" s="605"/>
      <c r="L69" s="605"/>
      <c r="M69" s="605"/>
      <c r="N69" s="605"/>
      <c r="O69" s="605"/>
      <c r="P69" s="606"/>
      <c r="Q69" s="607">
        <v>5093</v>
      </c>
      <c r="R69" s="601"/>
      <c r="S69" s="601"/>
      <c r="T69" s="601"/>
      <c r="U69" s="601"/>
      <c r="V69" s="601">
        <v>5037</v>
      </c>
      <c r="W69" s="601"/>
      <c r="X69" s="601"/>
      <c r="Y69" s="601"/>
      <c r="Z69" s="601"/>
      <c r="AA69" s="601">
        <v>56</v>
      </c>
      <c r="AB69" s="601"/>
      <c r="AC69" s="601"/>
      <c r="AD69" s="601"/>
      <c r="AE69" s="601"/>
      <c r="AF69" s="601">
        <v>56</v>
      </c>
      <c r="AG69" s="601"/>
      <c r="AH69" s="601"/>
      <c r="AI69" s="601"/>
      <c r="AJ69" s="601"/>
      <c r="AK69" s="601">
        <v>1632</v>
      </c>
      <c r="AL69" s="601"/>
      <c r="AM69" s="601"/>
      <c r="AN69" s="601"/>
      <c r="AO69" s="601"/>
      <c r="AP69" s="601" t="s">
        <v>563</v>
      </c>
      <c r="AQ69" s="601"/>
      <c r="AR69" s="601"/>
      <c r="AS69" s="601"/>
      <c r="AT69" s="601"/>
      <c r="AU69" s="601" t="s">
        <v>563</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554</v>
      </c>
      <c r="C70" s="605"/>
      <c r="D70" s="605"/>
      <c r="E70" s="605"/>
      <c r="F70" s="605"/>
      <c r="G70" s="605"/>
      <c r="H70" s="605"/>
      <c r="I70" s="605"/>
      <c r="J70" s="605"/>
      <c r="K70" s="605"/>
      <c r="L70" s="605"/>
      <c r="M70" s="605"/>
      <c r="N70" s="605"/>
      <c r="O70" s="605"/>
      <c r="P70" s="606"/>
      <c r="Q70" s="607">
        <v>133</v>
      </c>
      <c r="R70" s="601"/>
      <c r="S70" s="601"/>
      <c r="T70" s="601"/>
      <c r="U70" s="601"/>
      <c r="V70" s="601">
        <v>120</v>
      </c>
      <c r="W70" s="601"/>
      <c r="X70" s="601"/>
      <c r="Y70" s="601"/>
      <c r="Z70" s="601"/>
      <c r="AA70" s="601">
        <v>13</v>
      </c>
      <c r="AB70" s="601"/>
      <c r="AC70" s="601"/>
      <c r="AD70" s="601"/>
      <c r="AE70" s="601"/>
      <c r="AF70" s="601">
        <v>13</v>
      </c>
      <c r="AG70" s="601"/>
      <c r="AH70" s="601"/>
      <c r="AI70" s="601"/>
      <c r="AJ70" s="601"/>
      <c r="AK70" s="601">
        <v>27</v>
      </c>
      <c r="AL70" s="601"/>
      <c r="AM70" s="601"/>
      <c r="AN70" s="601"/>
      <c r="AO70" s="601"/>
      <c r="AP70" s="601" t="s">
        <v>563</v>
      </c>
      <c r="AQ70" s="601"/>
      <c r="AR70" s="601"/>
      <c r="AS70" s="601"/>
      <c r="AT70" s="601"/>
      <c r="AU70" s="601" t="s">
        <v>563</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555</v>
      </c>
      <c r="C71" s="605"/>
      <c r="D71" s="605"/>
      <c r="E71" s="605"/>
      <c r="F71" s="605"/>
      <c r="G71" s="605"/>
      <c r="H71" s="605"/>
      <c r="I71" s="605"/>
      <c r="J71" s="605"/>
      <c r="K71" s="605"/>
      <c r="L71" s="605"/>
      <c r="M71" s="605"/>
      <c r="N71" s="605"/>
      <c r="O71" s="605"/>
      <c r="P71" s="606"/>
      <c r="Q71" s="607">
        <v>42</v>
      </c>
      <c r="R71" s="601"/>
      <c r="S71" s="601"/>
      <c r="T71" s="601"/>
      <c r="U71" s="601"/>
      <c r="V71" s="601">
        <v>39</v>
      </c>
      <c r="W71" s="601"/>
      <c r="X71" s="601"/>
      <c r="Y71" s="601"/>
      <c r="Z71" s="601"/>
      <c r="AA71" s="601">
        <v>3</v>
      </c>
      <c r="AB71" s="601"/>
      <c r="AC71" s="601"/>
      <c r="AD71" s="601"/>
      <c r="AE71" s="601"/>
      <c r="AF71" s="601">
        <v>3</v>
      </c>
      <c r="AG71" s="601"/>
      <c r="AH71" s="601"/>
      <c r="AI71" s="601"/>
      <c r="AJ71" s="601"/>
      <c r="AK71" s="601">
        <v>6</v>
      </c>
      <c r="AL71" s="601"/>
      <c r="AM71" s="601"/>
      <c r="AN71" s="601"/>
      <c r="AO71" s="601"/>
      <c r="AP71" s="601" t="s">
        <v>563</v>
      </c>
      <c r="AQ71" s="601"/>
      <c r="AR71" s="601"/>
      <c r="AS71" s="601"/>
      <c r="AT71" s="601"/>
      <c r="AU71" s="601" t="s">
        <v>563</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t="s">
        <v>556</v>
      </c>
      <c r="C72" s="605"/>
      <c r="D72" s="605"/>
      <c r="E72" s="605"/>
      <c r="F72" s="605"/>
      <c r="G72" s="605"/>
      <c r="H72" s="605"/>
      <c r="I72" s="605"/>
      <c r="J72" s="605"/>
      <c r="K72" s="605"/>
      <c r="L72" s="605"/>
      <c r="M72" s="605"/>
      <c r="N72" s="605"/>
      <c r="O72" s="605"/>
      <c r="P72" s="606"/>
      <c r="Q72" s="607">
        <v>333</v>
      </c>
      <c r="R72" s="601"/>
      <c r="S72" s="601"/>
      <c r="T72" s="601"/>
      <c r="U72" s="601"/>
      <c r="V72" s="601">
        <v>294</v>
      </c>
      <c r="W72" s="601"/>
      <c r="X72" s="601"/>
      <c r="Y72" s="601"/>
      <c r="Z72" s="601"/>
      <c r="AA72" s="601">
        <v>39</v>
      </c>
      <c r="AB72" s="601"/>
      <c r="AC72" s="601"/>
      <c r="AD72" s="601"/>
      <c r="AE72" s="601"/>
      <c r="AF72" s="601">
        <v>39</v>
      </c>
      <c r="AG72" s="601"/>
      <c r="AH72" s="601"/>
      <c r="AI72" s="601"/>
      <c r="AJ72" s="601"/>
      <c r="AK72" s="601" t="s">
        <v>563</v>
      </c>
      <c r="AL72" s="601"/>
      <c r="AM72" s="601"/>
      <c r="AN72" s="601"/>
      <c r="AO72" s="601"/>
      <c r="AP72" s="601" t="s">
        <v>563</v>
      </c>
      <c r="AQ72" s="601"/>
      <c r="AR72" s="601"/>
      <c r="AS72" s="601"/>
      <c r="AT72" s="601"/>
      <c r="AU72" s="601" t="s">
        <v>563</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t="s">
        <v>557</v>
      </c>
      <c r="C73" s="605"/>
      <c r="D73" s="605"/>
      <c r="E73" s="605"/>
      <c r="F73" s="605"/>
      <c r="G73" s="605"/>
      <c r="H73" s="605"/>
      <c r="I73" s="605"/>
      <c r="J73" s="605"/>
      <c r="K73" s="605"/>
      <c r="L73" s="605"/>
      <c r="M73" s="605"/>
      <c r="N73" s="605"/>
      <c r="O73" s="605"/>
      <c r="P73" s="606"/>
      <c r="Q73" s="607">
        <v>12</v>
      </c>
      <c r="R73" s="601"/>
      <c r="S73" s="601"/>
      <c r="T73" s="601"/>
      <c r="U73" s="601"/>
      <c r="V73" s="601">
        <v>9</v>
      </c>
      <c r="W73" s="601"/>
      <c r="X73" s="601"/>
      <c r="Y73" s="601"/>
      <c r="Z73" s="601"/>
      <c r="AA73" s="601">
        <v>2</v>
      </c>
      <c r="AB73" s="601"/>
      <c r="AC73" s="601"/>
      <c r="AD73" s="601"/>
      <c r="AE73" s="601"/>
      <c r="AF73" s="601">
        <v>2</v>
      </c>
      <c r="AG73" s="601"/>
      <c r="AH73" s="601"/>
      <c r="AI73" s="601"/>
      <c r="AJ73" s="601"/>
      <c r="AK73" s="601" t="s">
        <v>563</v>
      </c>
      <c r="AL73" s="601"/>
      <c r="AM73" s="601"/>
      <c r="AN73" s="601"/>
      <c r="AO73" s="601"/>
      <c r="AP73" s="601" t="s">
        <v>563</v>
      </c>
      <c r="AQ73" s="601"/>
      <c r="AR73" s="601"/>
      <c r="AS73" s="601"/>
      <c r="AT73" s="601"/>
      <c r="AU73" s="601" t="s">
        <v>563</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t="s">
        <v>558</v>
      </c>
      <c r="C74" s="605"/>
      <c r="D74" s="605"/>
      <c r="E74" s="605"/>
      <c r="F74" s="605"/>
      <c r="G74" s="605"/>
      <c r="H74" s="605"/>
      <c r="I74" s="605"/>
      <c r="J74" s="605"/>
      <c r="K74" s="605"/>
      <c r="L74" s="605"/>
      <c r="M74" s="605"/>
      <c r="N74" s="605"/>
      <c r="O74" s="605"/>
      <c r="P74" s="606"/>
      <c r="Q74" s="607">
        <v>124</v>
      </c>
      <c r="R74" s="601"/>
      <c r="S74" s="601"/>
      <c r="T74" s="601"/>
      <c r="U74" s="601"/>
      <c r="V74" s="601">
        <v>124</v>
      </c>
      <c r="W74" s="601"/>
      <c r="X74" s="601"/>
      <c r="Y74" s="601"/>
      <c r="Z74" s="601"/>
      <c r="AA74" s="601">
        <v>1</v>
      </c>
      <c r="AB74" s="601"/>
      <c r="AC74" s="601"/>
      <c r="AD74" s="601"/>
      <c r="AE74" s="601"/>
      <c r="AF74" s="601">
        <v>1</v>
      </c>
      <c r="AG74" s="601"/>
      <c r="AH74" s="601"/>
      <c r="AI74" s="601"/>
      <c r="AJ74" s="601"/>
      <c r="AK74" s="601">
        <v>14</v>
      </c>
      <c r="AL74" s="601"/>
      <c r="AM74" s="601"/>
      <c r="AN74" s="601"/>
      <c r="AO74" s="601"/>
      <c r="AP74" s="601" t="s">
        <v>563</v>
      </c>
      <c r="AQ74" s="601"/>
      <c r="AR74" s="601"/>
      <c r="AS74" s="601"/>
      <c r="AT74" s="601"/>
      <c r="AU74" s="601" t="s">
        <v>563</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t="s">
        <v>559</v>
      </c>
      <c r="C75" s="605"/>
      <c r="D75" s="605"/>
      <c r="E75" s="605"/>
      <c r="F75" s="605"/>
      <c r="G75" s="605"/>
      <c r="H75" s="605"/>
      <c r="I75" s="605"/>
      <c r="J75" s="605"/>
      <c r="K75" s="605"/>
      <c r="L75" s="605"/>
      <c r="M75" s="605"/>
      <c r="N75" s="605"/>
      <c r="O75" s="605"/>
      <c r="P75" s="606"/>
      <c r="Q75" s="608">
        <v>463</v>
      </c>
      <c r="R75" s="609"/>
      <c r="S75" s="609"/>
      <c r="T75" s="609"/>
      <c r="U75" s="610"/>
      <c r="V75" s="611">
        <v>432</v>
      </c>
      <c r="W75" s="609"/>
      <c r="X75" s="609"/>
      <c r="Y75" s="609"/>
      <c r="Z75" s="610"/>
      <c r="AA75" s="611">
        <v>31</v>
      </c>
      <c r="AB75" s="609"/>
      <c r="AC75" s="609"/>
      <c r="AD75" s="609"/>
      <c r="AE75" s="610"/>
      <c r="AF75" s="611">
        <v>29</v>
      </c>
      <c r="AG75" s="609"/>
      <c r="AH75" s="609"/>
      <c r="AI75" s="609"/>
      <c r="AJ75" s="610"/>
      <c r="AK75" s="611">
        <v>50</v>
      </c>
      <c r="AL75" s="609"/>
      <c r="AM75" s="609"/>
      <c r="AN75" s="609"/>
      <c r="AO75" s="610"/>
      <c r="AP75" s="611">
        <v>132</v>
      </c>
      <c r="AQ75" s="609"/>
      <c r="AR75" s="609"/>
      <c r="AS75" s="609"/>
      <c r="AT75" s="610"/>
      <c r="AU75" s="611" t="s">
        <v>563</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t="s">
        <v>564</v>
      </c>
      <c r="C76" s="605"/>
      <c r="D76" s="605"/>
      <c r="E76" s="605"/>
      <c r="F76" s="605"/>
      <c r="G76" s="605"/>
      <c r="H76" s="605"/>
      <c r="I76" s="605"/>
      <c r="J76" s="605"/>
      <c r="K76" s="605"/>
      <c r="L76" s="605"/>
      <c r="M76" s="605"/>
      <c r="N76" s="605"/>
      <c r="O76" s="605"/>
      <c r="P76" s="606"/>
      <c r="Q76" s="608">
        <v>349</v>
      </c>
      <c r="R76" s="609"/>
      <c r="S76" s="609"/>
      <c r="T76" s="609"/>
      <c r="U76" s="610"/>
      <c r="V76" s="611">
        <v>357</v>
      </c>
      <c r="W76" s="609"/>
      <c r="X76" s="609"/>
      <c r="Y76" s="609"/>
      <c r="Z76" s="610"/>
      <c r="AA76" s="611">
        <v>4</v>
      </c>
      <c r="AB76" s="609"/>
      <c r="AC76" s="609"/>
      <c r="AD76" s="609"/>
      <c r="AE76" s="610"/>
      <c r="AF76" s="611">
        <v>4</v>
      </c>
      <c r="AG76" s="609"/>
      <c r="AH76" s="609"/>
      <c r="AI76" s="609"/>
      <c r="AJ76" s="610"/>
      <c r="AK76" s="611" t="s">
        <v>563</v>
      </c>
      <c r="AL76" s="609"/>
      <c r="AM76" s="609"/>
      <c r="AN76" s="609"/>
      <c r="AO76" s="610"/>
      <c r="AP76" s="611" t="s">
        <v>563</v>
      </c>
      <c r="AQ76" s="609"/>
      <c r="AR76" s="609"/>
      <c r="AS76" s="609"/>
      <c r="AT76" s="610"/>
      <c r="AU76" s="611" t="s">
        <v>563</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t="s">
        <v>560</v>
      </c>
      <c r="C77" s="605"/>
      <c r="D77" s="605"/>
      <c r="E77" s="605"/>
      <c r="F77" s="605"/>
      <c r="G77" s="605"/>
      <c r="H77" s="605"/>
      <c r="I77" s="605"/>
      <c r="J77" s="605"/>
      <c r="K77" s="605"/>
      <c r="L77" s="605"/>
      <c r="M77" s="605"/>
      <c r="N77" s="605"/>
      <c r="O77" s="605"/>
      <c r="P77" s="606"/>
      <c r="Q77" s="608">
        <v>225</v>
      </c>
      <c r="R77" s="609"/>
      <c r="S77" s="609"/>
      <c r="T77" s="609"/>
      <c r="U77" s="610"/>
      <c r="V77" s="611">
        <v>152</v>
      </c>
      <c r="W77" s="609"/>
      <c r="X77" s="609"/>
      <c r="Y77" s="609"/>
      <c r="Z77" s="610"/>
      <c r="AA77" s="611">
        <v>72</v>
      </c>
      <c r="AB77" s="609"/>
      <c r="AC77" s="609"/>
      <c r="AD77" s="609"/>
      <c r="AE77" s="610"/>
      <c r="AF77" s="611">
        <v>72</v>
      </c>
      <c r="AG77" s="609"/>
      <c r="AH77" s="609"/>
      <c r="AI77" s="609"/>
      <c r="AJ77" s="610"/>
      <c r="AK77" s="611" t="s">
        <v>563</v>
      </c>
      <c r="AL77" s="609"/>
      <c r="AM77" s="609"/>
      <c r="AN77" s="609"/>
      <c r="AO77" s="610"/>
      <c r="AP77" s="611" t="s">
        <v>563</v>
      </c>
      <c r="AQ77" s="609"/>
      <c r="AR77" s="609"/>
      <c r="AS77" s="609"/>
      <c r="AT77" s="610"/>
      <c r="AU77" s="611" t="s">
        <v>563</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t="s">
        <v>561</v>
      </c>
      <c r="C78" s="605"/>
      <c r="D78" s="605"/>
      <c r="E78" s="605"/>
      <c r="F78" s="605"/>
      <c r="G78" s="605"/>
      <c r="H78" s="605"/>
      <c r="I78" s="605"/>
      <c r="J78" s="605"/>
      <c r="K78" s="605"/>
      <c r="L78" s="605"/>
      <c r="M78" s="605"/>
      <c r="N78" s="605"/>
      <c r="O78" s="605"/>
      <c r="P78" s="606"/>
      <c r="Q78" s="607">
        <v>191</v>
      </c>
      <c r="R78" s="601"/>
      <c r="S78" s="601"/>
      <c r="T78" s="601"/>
      <c r="U78" s="601"/>
      <c r="V78" s="601">
        <v>172</v>
      </c>
      <c r="W78" s="601"/>
      <c r="X78" s="601"/>
      <c r="Y78" s="601"/>
      <c r="Z78" s="601"/>
      <c r="AA78" s="601">
        <v>19</v>
      </c>
      <c r="AB78" s="601"/>
      <c r="AC78" s="601"/>
      <c r="AD78" s="601"/>
      <c r="AE78" s="601"/>
      <c r="AF78" s="601">
        <v>19</v>
      </c>
      <c r="AG78" s="601"/>
      <c r="AH78" s="601"/>
      <c r="AI78" s="601"/>
      <c r="AJ78" s="601"/>
      <c r="AK78" s="601">
        <v>15</v>
      </c>
      <c r="AL78" s="601"/>
      <c r="AM78" s="601"/>
      <c r="AN78" s="601"/>
      <c r="AO78" s="601"/>
      <c r="AP78" s="601" t="s">
        <v>563</v>
      </c>
      <c r="AQ78" s="601"/>
      <c r="AR78" s="601"/>
      <c r="AS78" s="601"/>
      <c r="AT78" s="601"/>
      <c r="AU78" s="601" t="s">
        <v>563</v>
      </c>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t="s">
        <v>562</v>
      </c>
      <c r="C79" s="605"/>
      <c r="D79" s="605"/>
      <c r="E79" s="605"/>
      <c r="F79" s="605"/>
      <c r="G79" s="605"/>
      <c r="H79" s="605"/>
      <c r="I79" s="605"/>
      <c r="J79" s="605"/>
      <c r="K79" s="605"/>
      <c r="L79" s="605"/>
      <c r="M79" s="605"/>
      <c r="N79" s="605"/>
      <c r="O79" s="605"/>
      <c r="P79" s="606"/>
      <c r="Q79" s="607">
        <v>140</v>
      </c>
      <c r="R79" s="601"/>
      <c r="S79" s="601"/>
      <c r="T79" s="601"/>
      <c r="U79" s="601"/>
      <c r="V79" s="601">
        <v>132</v>
      </c>
      <c r="W79" s="601"/>
      <c r="X79" s="601"/>
      <c r="Y79" s="601"/>
      <c r="Z79" s="601"/>
      <c r="AA79" s="601">
        <v>9</v>
      </c>
      <c r="AB79" s="601"/>
      <c r="AC79" s="601"/>
      <c r="AD79" s="601"/>
      <c r="AE79" s="601"/>
      <c r="AF79" s="601">
        <v>9</v>
      </c>
      <c r="AG79" s="601"/>
      <c r="AH79" s="601"/>
      <c r="AI79" s="601"/>
      <c r="AJ79" s="601"/>
      <c r="AK79" s="601" t="s">
        <v>563</v>
      </c>
      <c r="AL79" s="601"/>
      <c r="AM79" s="601"/>
      <c r="AN79" s="601"/>
      <c r="AO79" s="601"/>
      <c r="AP79" s="601" t="s">
        <v>563</v>
      </c>
      <c r="AQ79" s="601"/>
      <c r="AR79" s="601"/>
      <c r="AS79" s="601"/>
      <c r="AT79" s="601"/>
      <c r="AU79" s="601" t="s">
        <v>563</v>
      </c>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378</v>
      </c>
      <c r="B88" s="567" t="s">
        <v>403</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4219</v>
      </c>
      <c r="AG88" s="589"/>
      <c r="AH88" s="589"/>
      <c r="AI88" s="589"/>
      <c r="AJ88" s="589"/>
      <c r="AK88" s="593"/>
      <c r="AL88" s="593"/>
      <c r="AM88" s="593"/>
      <c r="AN88" s="593"/>
      <c r="AO88" s="593"/>
      <c r="AP88" s="589">
        <v>4357</v>
      </c>
      <c r="AQ88" s="589"/>
      <c r="AR88" s="589"/>
      <c r="AS88" s="589"/>
      <c r="AT88" s="589"/>
      <c r="AU88" s="589">
        <v>311</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567" t="s">
        <v>404</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405</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406</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409</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410</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411</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412</v>
      </c>
      <c r="AB109" s="526"/>
      <c r="AC109" s="526"/>
      <c r="AD109" s="526"/>
      <c r="AE109" s="527"/>
      <c r="AF109" s="528" t="s">
        <v>413</v>
      </c>
      <c r="AG109" s="526"/>
      <c r="AH109" s="526"/>
      <c r="AI109" s="526"/>
      <c r="AJ109" s="527"/>
      <c r="AK109" s="528" t="s">
        <v>295</v>
      </c>
      <c r="AL109" s="526"/>
      <c r="AM109" s="526"/>
      <c r="AN109" s="526"/>
      <c r="AO109" s="527"/>
      <c r="AP109" s="528" t="s">
        <v>414</v>
      </c>
      <c r="AQ109" s="526"/>
      <c r="AR109" s="526"/>
      <c r="AS109" s="526"/>
      <c r="AT109" s="559"/>
      <c r="AU109" s="525" t="s">
        <v>411</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412</v>
      </c>
      <c r="BR109" s="526"/>
      <c r="BS109" s="526"/>
      <c r="BT109" s="526"/>
      <c r="BU109" s="527"/>
      <c r="BV109" s="528" t="s">
        <v>413</v>
      </c>
      <c r="BW109" s="526"/>
      <c r="BX109" s="526"/>
      <c r="BY109" s="526"/>
      <c r="BZ109" s="527"/>
      <c r="CA109" s="528" t="s">
        <v>295</v>
      </c>
      <c r="CB109" s="526"/>
      <c r="CC109" s="526"/>
      <c r="CD109" s="526"/>
      <c r="CE109" s="527"/>
      <c r="CF109" s="566" t="s">
        <v>414</v>
      </c>
      <c r="CG109" s="566"/>
      <c r="CH109" s="566"/>
      <c r="CI109" s="566"/>
      <c r="CJ109" s="566"/>
      <c r="CK109" s="528" t="s">
        <v>415</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412</v>
      </c>
      <c r="DH109" s="526"/>
      <c r="DI109" s="526"/>
      <c r="DJ109" s="526"/>
      <c r="DK109" s="527"/>
      <c r="DL109" s="528" t="s">
        <v>413</v>
      </c>
      <c r="DM109" s="526"/>
      <c r="DN109" s="526"/>
      <c r="DO109" s="526"/>
      <c r="DP109" s="527"/>
      <c r="DQ109" s="528" t="s">
        <v>295</v>
      </c>
      <c r="DR109" s="526"/>
      <c r="DS109" s="526"/>
      <c r="DT109" s="526"/>
      <c r="DU109" s="527"/>
      <c r="DV109" s="528" t="s">
        <v>414</v>
      </c>
      <c r="DW109" s="526"/>
      <c r="DX109" s="526"/>
      <c r="DY109" s="526"/>
      <c r="DZ109" s="559"/>
    </row>
    <row r="110" spans="1:131" s="212" customFormat="1" ht="26.25" customHeight="1" x14ac:dyDescent="0.2">
      <c r="A110" s="437" t="s">
        <v>416</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668830</v>
      </c>
      <c r="AB110" s="519"/>
      <c r="AC110" s="519"/>
      <c r="AD110" s="519"/>
      <c r="AE110" s="520"/>
      <c r="AF110" s="521">
        <v>654096</v>
      </c>
      <c r="AG110" s="519"/>
      <c r="AH110" s="519"/>
      <c r="AI110" s="519"/>
      <c r="AJ110" s="520"/>
      <c r="AK110" s="521">
        <v>590817</v>
      </c>
      <c r="AL110" s="519"/>
      <c r="AM110" s="519"/>
      <c r="AN110" s="519"/>
      <c r="AO110" s="520"/>
      <c r="AP110" s="522">
        <v>14.4</v>
      </c>
      <c r="AQ110" s="523"/>
      <c r="AR110" s="523"/>
      <c r="AS110" s="523"/>
      <c r="AT110" s="524"/>
      <c r="AU110" s="560" t="s">
        <v>69</v>
      </c>
      <c r="AV110" s="561"/>
      <c r="AW110" s="561"/>
      <c r="AX110" s="561"/>
      <c r="AY110" s="561"/>
      <c r="AZ110" s="490" t="s">
        <v>417</v>
      </c>
      <c r="BA110" s="438"/>
      <c r="BB110" s="438"/>
      <c r="BC110" s="438"/>
      <c r="BD110" s="438"/>
      <c r="BE110" s="438"/>
      <c r="BF110" s="438"/>
      <c r="BG110" s="438"/>
      <c r="BH110" s="438"/>
      <c r="BI110" s="438"/>
      <c r="BJ110" s="438"/>
      <c r="BK110" s="438"/>
      <c r="BL110" s="438"/>
      <c r="BM110" s="438"/>
      <c r="BN110" s="438"/>
      <c r="BO110" s="438"/>
      <c r="BP110" s="439"/>
      <c r="BQ110" s="491">
        <v>5636415</v>
      </c>
      <c r="BR110" s="472"/>
      <c r="BS110" s="472"/>
      <c r="BT110" s="472"/>
      <c r="BU110" s="472"/>
      <c r="BV110" s="472">
        <v>5261648</v>
      </c>
      <c r="BW110" s="472"/>
      <c r="BX110" s="472"/>
      <c r="BY110" s="472"/>
      <c r="BZ110" s="472"/>
      <c r="CA110" s="472">
        <v>5239349</v>
      </c>
      <c r="CB110" s="472"/>
      <c r="CC110" s="472"/>
      <c r="CD110" s="472"/>
      <c r="CE110" s="472"/>
      <c r="CF110" s="496">
        <v>127.6</v>
      </c>
      <c r="CG110" s="497"/>
      <c r="CH110" s="497"/>
      <c r="CI110" s="497"/>
      <c r="CJ110" s="497"/>
      <c r="CK110" s="556" t="s">
        <v>418</v>
      </c>
      <c r="CL110" s="449"/>
      <c r="CM110" s="490" t="s">
        <v>419</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420</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421</v>
      </c>
      <c r="BA111" s="382"/>
      <c r="BB111" s="382"/>
      <c r="BC111" s="382"/>
      <c r="BD111" s="382"/>
      <c r="BE111" s="382"/>
      <c r="BF111" s="382"/>
      <c r="BG111" s="382"/>
      <c r="BH111" s="382"/>
      <c r="BI111" s="382"/>
      <c r="BJ111" s="382"/>
      <c r="BK111" s="382"/>
      <c r="BL111" s="382"/>
      <c r="BM111" s="382"/>
      <c r="BN111" s="382"/>
      <c r="BO111" s="382"/>
      <c r="BP111" s="383"/>
      <c r="BQ111" s="446" t="s">
        <v>122</v>
      </c>
      <c r="BR111" s="447"/>
      <c r="BS111" s="447"/>
      <c r="BT111" s="447"/>
      <c r="BU111" s="447"/>
      <c r="BV111" s="447" t="s">
        <v>122</v>
      </c>
      <c r="BW111" s="447"/>
      <c r="BX111" s="447"/>
      <c r="BY111" s="447"/>
      <c r="BZ111" s="447"/>
      <c r="CA111" s="447" t="s">
        <v>122</v>
      </c>
      <c r="CB111" s="447"/>
      <c r="CC111" s="447"/>
      <c r="CD111" s="447"/>
      <c r="CE111" s="447"/>
      <c r="CF111" s="505" t="s">
        <v>122</v>
      </c>
      <c r="CG111" s="506"/>
      <c r="CH111" s="506"/>
      <c r="CI111" s="506"/>
      <c r="CJ111" s="506"/>
      <c r="CK111" s="557"/>
      <c r="CL111" s="451"/>
      <c r="CM111" s="445" t="s">
        <v>422</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423</v>
      </c>
      <c r="B112" s="543"/>
      <c r="C112" s="382" t="s">
        <v>424</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425</v>
      </c>
      <c r="BA112" s="382"/>
      <c r="BB112" s="382"/>
      <c r="BC112" s="382"/>
      <c r="BD112" s="382"/>
      <c r="BE112" s="382"/>
      <c r="BF112" s="382"/>
      <c r="BG112" s="382"/>
      <c r="BH112" s="382"/>
      <c r="BI112" s="382"/>
      <c r="BJ112" s="382"/>
      <c r="BK112" s="382"/>
      <c r="BL112" s="382"/>
      <c r="BM112" s="382"/>
      <c r="BN112" s="382"/>
      <c r="BO112" s="382"/>
      <c r="BP112" s="383"/>
      <c r="BQ112" s="446">
        <v>2360187</v>
      </c>
      <c r="BR112" s="447"/>
      <c r="BS112" s="447"/>
      <c r="BT112" s="447"/>
      <c r="BU112" s="447"/>
      <c r="BV112" s="447">
        <v>1962462</v>
      </c>
      <c r="BW112" s="447"/>
      <c r="BX112" s="447"/>
      <c r="BY112" s="447"/>
      <c r="BZ112" s="447"/>
      <c r="CA112" s="447">
        <v>1603189</v>
      </c>
      <c r="CB112" s="447"/>
      <c r="CC112" s="447"/>
      <c r="CD112" s="447"/>
      <c r="CE112" s="447"/>
      <c r="CF112" s="505">
        <v>39</v>
      </c>
      <c r="CG112" s="506"/>
      <c r="CH112" s="506"/>
      <c r="CI112" s="506"/>
      <c r="CJ112" s="506"/>
      <c r="CK112" s="557"/>
      <c r="CL112" s="451"/>
      <c r="CM112" s="445" t="s">
        <v>426</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427</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251325</v>
      </c>
      <c r="AB113" s="549"/>
      <c r="AC113" s="549"/>
      <c r="AD113" s="549"/>
      <c r="AE113" s="550"/>
      <c r="AF113" s="551">
        <v>182189</v>
      </c>
      <c r="AG113" s="549"/>
      <c r="AH113" s="549"/>
      <c r="AI113" s="549"/>
      <c r="AJ113" s="550"/>
      <c r="AK113" s="551">
        <v>182469</v>
      </c>
      <c r="AL113" s="549"/>
      <c r="AM113" s="549"/>
      <c r="AN113" s="549"/>
      <c r="AO113" s="550"/>
      <c r="AP113" s="552">
        <v>4.4000000000000004</v>
      </c>
      <c r="AQ113" s="553"/>
      <c r="AR113" s="553"/>
      <c r="AS113" s="553"/>
      <c r="AT113" s="554"/>
      <c r="AU113" s="562"/>
      <c r="AV113" s="563"/>
      <c r="AW113" s="563"/>
      <c r="AX113" s="563"/>
      <c r="AY113" s="563"/>
      <c r="AZ113" s="445" t="s">
        <v>428</v>
      </c>
      <c r="BA113" s="382"/>
      <c r="BB113" s="382"/>
      <c r="BC113" s="382"/>
      <c r="BD113" s="382"/>
      <c r="BE113" s="382"/>
      <c r="BF113" s="382"/>
      <c r="BG113" s="382"/>
      <c r="BH113" s="382"/>
      <c r="BI113" s="382"/>
      <c r="BJ113" s="382"/>
      <c r="BK113" s="382"/>
      <c r="BL113" s="382"/>
      <c r="BM113" s="382"/>
      <c r="BN113" s="382"/>
      <c r="BO113" s="382"/>
      <c r="BP113" s="383"/>
      <c r="BQ113" s="446">
        <v>366164</v>
      </c>
      <c r="BR113" s="447"/>
      <c r="BS113" s="447"/>
      <c r="BT113" s="447"/>
      <c r="BU113" s="447"/>
      <c r="BV113" s="447">
        <v>347790</v>
      </c>
      <c r="BW113" s="447"/>
      <c r="BX113" s="447"/>
      <c r="BY113" s="447"/>
      <c r="BZ113" s="447"/>
      <c r="CA113" s="447">
        <v>310953</v>
      </c>
      <c r="CB113" s="447"/>
      <c r="CC113" s="447"/>
      <c r="CD113" s="447"/>
      <c r="CE113" s="447"/>
      <c r="CF113" s="505">
        <v>7.6</v>
      </c>
      <c r="CG113" s="506"/>
      <c r="CH113" s="506"/>
      <c r="CI113" s="506"/>
      <c r="CJ113" s="506"/>
      <c r="CK113" s="557"/>
      <c r="CL113" s="451"/>
      <c r="CM113" s="445" t="s">
        <v>429</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430</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30077</v>
      </c>
      <c r="AB114" s="410"/>
      <c r="AC114" s="410"/>
      <c r="AD114" s="410"/>
      <c r="AE114" s="411"/>
      <c r="AF114" s="412">
        <v>30099</v>
      </c>
      <c r="AG114" s="410"/>
      <c r="AH114" s="410"/>
      <c r="AI114" s="410"/>
      <c r="AJ114" s="411"/>
      <c r="AK114" s="412">
        <v>29175</v>
      </c>
      <c r="AL114" s="410"/>
      <c r="AM114" s="410"/>
      <c r="AN114" s="410"/>
      <c r="AO114" s="411"/>
      <c r="AP114" s="454">
        <v>0.7</v>
      </c>
      <c r="AQ114" s="455"/>
      <c r="AR114" s="455"/>
      <c r="AS114" s="455"/>
      <c r="AT114" s="456"/>
      <c r="AU114" s="562"/>
      <c r="AV114" s="563"/>
      <c r="AW114" s="563"/>
      <c r="AX114" s="563"/>
      <c r="AY114" s="563"/>
      <c r="AZ114" s="445" t="s">
        <v>431</v>
      </c>
      <c r="BA114" s="382"/>
      <c r="BB114" s="382"/>
      <c r="BC114" s="382"/>
      <c r="BD114" s="382"/>
      <c r="BE114" s="382"/>
      <c r="BF114" s="382"/>
      <c r="BG114" s="382"/>
      <c r="BH114" s="382"/>
      <c r="BI114" s="382"/>
      <c r="BJ114" s="382"/>
      <c r="BK114" s="382"/>
      <c r="BL114" s="382"/>
      <c r="BM114" s="382"/>
      <c r="BN114" s="382"/>
      <c r="BO114" s="382"/>
      <c r="BP114" s="383"/>
      <c r="BQ114" s="446">
        <v>704604</v>
      </c>
      <c r="BR114" s="447"/>
      <c r="BS114" s="447"/>
      <c r="BT114" s="447"/>
      <c r="BU114" s="447"/>
      <c r="BV114" s="447">
        <v>701567</v>
      </c>
      <c r="BW114" s="447"/>
      <c r="BX114" s="447"/>
      <c r="BY114" s="447"/>
      <c r="BZ114" s="447"/>
      <c r="CA114" s="447">
        <v>722588</v>
      </c>
      <c r="CB114" s="447"/>
      <c r="CC114" s="447"/>
      <c r="CD114" s="447"/>
      <c r="CE114" s="447"/>
      <c r="CF114" s="505">
        <v>17.600000000000001</v>
      </c>
      <c r="CG114" s="506"/>
      <c r="CH114" s="506"/>
      <c r="CI114" s="506"/>
      <c r="CJ114" s="506"/>
      <c r="CK114" s="557"/>
      <c r="CL114" s="451"/>
      <c r="CM114" s="445" t="s">
        <v>432</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433</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434</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435</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436</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437</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438</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439</v>
      </c>
      <c r="Z117" s="527"/>
      <c r="AA117" s="532">
        <v>950232</v>
      </c>
      <c r="AB117" s="533"/>
      <c r="AC117" s="533"/>
      <c r="AD117" s="533"/>
      <c r="AE117" s="534"/>
      <c r="AF117" s="535">
        <v>866384</v>
      </c>
      <c r="AG117" s="533"/>
      <c r="AH117" s="533"/>
      <c r="AI117" s="533"/>
      <c r="AJ117" s="534"/>
      <c r="AK117" s="535">
        <v>802461</v>
      </c>
      <c r="AL117" s="533"/>
      <c r="AM117" s="533"/>
      <c r="AN117" s="533"/>
      <c r="AO117" s="534"/>
      <c r="AP117" s="536"/>
      <c r="AQ117" s="537"/>
      <c r="AR117" s="537"/>
      <c r="AS117" s="537"/>
      <c r="AT117" s="538"/>
      <c r="AU117" s="562"/>
      <c r="AV117" s="563"/>
      <c r="AW117" s="563"/>
      <c r="AX117" s="563"/>
      <c r="AY117" s="563"/>
      <c r="AZ117" s="493" t="s">
        <v>440</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441</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415</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412</v>
      </c>
      <c r="AB118" s="526"/>
      <c r="AC118" s="526"/>
      <c r="AD118" s="526"/>
      <c r="AE118" s="527"/>
      <c r="AF118" s="528" t="s">
        <v>413</v>
      </c>
      <c r="AG118" s="526"/>
      <c r="AH118" s="526"/>
      <c r="AI118" s="526"/>
      <c r="AJ118" s="527"/>
      <c r="AK118" s="528" t="s">
        <v>295</v>
      </c>
      <c r="AL118" s="526"/>
      <c r="AM118" s="526"/>
      <c r="AN118" s="526"/>
      <c r="AO118" s="527"/>
      <c r="AP118" s="529" t="s">
        <v>414</v>
      </c>
      <c r="AQ118" s="530"/>
      <c r="AR118" s="530"/>
      <c r="AS118" s="530"/>
      <c r="AT118" s="531"/>
      <c r="AU118" s="562"/>
      <c r="AV118" s="563"/>
      <c r="AW118" s="563"/>
      <c r="AX118" s="563"/>
      <c r="AY118" s="563"/>
      <c r="AZ118" s="468" t="s">
        <v>442</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443</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418</v>
      </c>
      <c r="B119" s="449"/>
      <c r="C119" s="490" t="s">
        <v>419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178</v>
      </c>
      <c r="BA119" s="235"/>
      <c r="BB119" s="235"/>
      <c r="BC119" s="235"/>
      <c r="BD119" s="235"/>
      <c r="BE119" s="235"/>
      <c r="BF119" s="235"/>
      <c r="BG119" s="235"/>
      <c r="BH119" s="235"/>
      <c r="BI119" s="235"/>
      <c r="BJ119" s="235"/>
      <c r="BK119" s="235"/>
      <c r="BL119" s="235"/>
      <c r="BM119" s="235"/>
      <c r="BN119" s="235"/>
      <c r="BO119" s="507" t="s">
        <v>444</v>
      </c>
      <c r="BP119" s="508"/>
      <c r="BQ119" s="509">
        <v>9067370</v>
      </c>
      <c r="BR119" s="475"/>
      <c r="BS119" s="475"/>
      <c r="BT119" s="475"/>
      <c r="BU119" s="475"/>
      <c r="BV119" s="475">
        <v>8273467</v>
      </c>
      <c r="BW119" s="475"/>
      <c r="BX119" s="475"/>
      <c r="BY119" s="475"/>
      <c r="BZ119" s="475"/>
      <c r="CA119" s="475">
        <v>7876079</v>
      </c>
      <c r="CB119" s="475"/>
      <c r="CC119" s="475"/>
      <c r="CD119" s="475"/>
      <c r="CE119" s="475"/>
      <c r="CF119" s="378"/>
      <c r="CG119" s="379"/>
      <c r="CH119" s="379"/>
      <c r="CI119" s="379"/>
      <c r="CJ119" s="464"/>
      <c r="CK119" s="558"/>
      <c r="CL119" s="453"/>
      <c r="CM119" s="468" t="s">
        <v>445</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2">
      <c r="A120" s="450"/>
      <c r="B120" s="451"/>
      <c r="C120" s="445" t="s">
        <v>422</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446</v>
      </c>
      <c r="AV120" s="511"/>
      <c r="AW120" s="511"/>
      <c r="AX120" s="511"/>
      <c r="AY120" s="512"/>
      <c r="AZ120" s="490" t="s">
        <v>447</v>
      </c>
      <c r="BA120" s="438"/>
      <c r="BB120" s="438"/>
      <c r="BC120" s="438"/>
      <c r="BD120" s="438"/>
      <c r="BE120" s="438"/>
      <c r="BF120" s="438"/>
      <c r="BG120" s="438"/>
      <c r="BH120" s="438"/>
      <c r="BI120" s="438"/>
      <c r="BJ120" s="438"/>
      <c r="BK120" s="438"/>
      <c r="BL120" s="438"/>
      <c r="BM120" s="438"/>
      <c r="BN120" s="438"/>
      <c r="BO120" s="438"/>
      <c r="BP120" s="439"/>
      <c r="BQ120" s="491">
        <v>3385695</v>
      </c>
      <c r="BR120" s="472"/>
      <c r="BS120" s="472"/>
      <c r="BT120" s="472"/>
      <c r="BU120" s="472"/>
      <c r="BV120" s="472">
        <v>3800395</v>
      </c>
      <c r="BW120" s="472"/>
      <c r="BX120" s="472"/>
      <c r="BY120" s="472"/>
      <c r="BZ120" s="472"/>
      <c r="CA120" s="472">
        <v>3979168</v>
      </c>
      <c r="CB120" s="472"/>
      <c r="CC120" s="472"/>
      <c r="CD120" s="472"/>
      <c r="CE120" s="472"/>
      <c r="CF120" s="496">
        <v>96.9</v>
      </c>
      <c r="CG120" s="497"/>
      <c r="CH120" s="497"/>
      <c r="CI120" s="497"/>
      <c r="CJ120" s="497"/>
      <c r="CK120" s="498" t="s">
        <v>448</v>
      </c>
      <c r="CL120" s="482"/>
      <c r="CM120" s="482"/>
      <c r="CN120" s="482"/>
      <c r="CO120" s="483"/>
      <c r="CP120" s="502" t="s">
        <v>395</v>
      </c>
      <c r="CQ120" s="503"/>
      <c r="CR120" s="503"/>
      <c r="CS120" s="503"/>
      <c r="CT120" s="503"/>
      <c r="CU120" s="503"/>
      <c r="CV120" s="503"/>
      <c r="CW120" s="503"/>
      <c r="CX120" s="503"/>
      <c r="CY120" s="503"/>
      <c r="CZ120" s="503"/>
      <c r="DA120" s="503"/>
      <c r="DB120" s="503"/>
      <c r="DC120" s="503"/>
      <c r="DD120" s="503"/>
      <c r="DE120" s="503"/>
      <c r="DF120" s="504"/>
      <c r="DG120" s="491" t="s">
        <v>122</v>
      </c>
      <c r="DH120" s="472"/>
      <c r="DI120" s="472"/>
      <c r="DJ120" s="472"/>
      <c r="DK120" s="472"/>
      <c r="DL120" s="472">
        <v>1962462</v>
      </c>
      <c r="DM120" s="472"/>
      <c r="DN120" s="472"/>
      <c r="DO120" s="472"/>
      <c r="DP120" s="472"/>
      <c r="DQ120" s="472">
        <v>1603189</v>
      </c>
      <c r="DR120" s="472"/>
      <c r="DS120" s="472"/>
      <c r="DT120" s="472"/>
      <c r="DU120" s="472"/>
      <c r="DV120" s="473">
        <v>39</v>
      </c>
      <c r="DW120" s="473"/>
      <c r="DX120" s="473"/>
      <c r="DY120" s="473"/>
      <c r="DZ120" s="474"/>
    </row>
    <row r="121" spans="1:130" s="212" customFormat="1" ht="26.25" customHeight="1" x14ac:dyDescent="0.2">
      <c r="A121" s="450"/>
      <c r="B121" s="451"/>
      <c r="C121" s="493" t="s">
        <v>449</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450</v>
      </c>
      <c r="BA121" s="382"/>
      <c r="BB121" s="382"/>
      <c r="BC121" s="382"/>
      <c r="BD121" s="382"/>
      <c r="BE121" s="382"/>
      <c r="BF121" s="382"/>
      <c r="BG121" s="382"/>
      <c r="BH121" s="382"/>
      <c r="BI121" s="382"/>
      <c r="BJ121" s="382"/>
      <c r="BK121" s="382"/>
      <c r="BL121" s="382"/>
      <c r="BM121" s="382"/>
      <c r="BN121" s="382"/>
      <c r="BO121" s="382"/>
      <c r="BP121" s="383"/>
      <c r="BQ121" s="446">
        <v>83024</v>
      </c>
      <c r="BR121" s="447"/>
      <c r="BS121" s="447"/>
      <c r="BT121" s="447"/>
      <c r="BU121" s="447"/>
      <c r="BV121" s="447">
        <v>54884</v>
      </c>
      <c r="BW121" s="447"/>
      <c r="BX121" s="447"/>
      <c r="BY121" s="447"/>
      <c r="BZ121" s="447"/>
      <c r="CA121" s="447">
        <v>46932</v>
      </c>
      <c r="CB121" s="447"/>
      <c r="CC121" s="447"/>
      <c r="CD121" s="447"/>
      <c r="CE121" s="447"/>
      <c r="CF121" s="505">
        <v>1.1000000000000001</v>
      </c>
      <c r="CG121" s="506"/>
      <c r="CH121" s="506"/>
      <c r="CI121" s="506"/>
      <c r="CJ121" s="506"/>
      <c r="CK121" s="499"/>
      <c r="CL121" s="485"/>
      <c r="CM121" s="485"/>
      <c r="CN121" s="485"/>
      <c r="CO121" s="486"/>
      <c r="CP121" s="465" t="s">
        <v>391</v>
      </c>
      <c r="CQ121" s="466"/>
      <c r="CR121" s="466"/>
      <c r="CS121" s="466"/>
      <c r="CT121" s="466"/>
      <c r="CU121" s="466"/>
      <c r="CV121" s="466"/>
      <c r="CW121" s="466"/>
      <c r="CX121" s="466"/>
      <c r="CY121" s="466"/>
      <c r="CZ121" s="466"/>
      <c r="DA121" s="466"/>
      <c r="DB121" s="466"/>
      <c r="DC121" s="466"/>
      <c r="DD121" s="466"/>
      <c r="DE121" s="466"/>
      <c r="DF121" s="467"/>
      <c r="DG121" s="446" t="s">
        <v>122</v>
      </c>
      <c r="DH121" s="447"/>
      <c r="DI121" s="447"/>
      <c r="DJ121" s="447"/>
      <c r="DK121" s="447"/>
      <c r="DL121" s="447" t="s">
        <v>122</v>
      </c>
      <c r="DM121" s="447"/>
      <c r="DN121" s="447"/>
      <c r="DO121" s="447"/>
      <c r="DP121" s="447"/>
      <c r="DQ121" s="447" t="s">
        <v>122</v>
      </c>
      <c r="DR121" s="447"/>
      <c r="DS121" s="447"/>
      <c r="DT121" s="447"/>
      <c r="DU121" s="447"/>
      <c r="DV121" s="424" t="s">
        <v>122</v>
      </c>
      <c r="DW121" s="424"/>
      <c r="DX121" s="424"/>
      <c r="DY121" s="424"/>
      <c r="DZ121" s="425"/>
    </row>
    <row r="122" spans="1:130" s="212" customFormat="1" ht="26.25" customHeight="1" x14ac:dyDescent="0.2">
      <c r="A122" s="450"/>
      <c r="B122" s="451"/>
      <c r="C122" s="445" t="s">
        <v>432</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451</v>
      </c>
      <c r="BA122" s="469"/>
      <c r="BB122" s="469"/>
      <c r="BC122" s="469"/>
      <c r="BD122" s="469"/>
      <c r="BE122" s="469"/>
      <c r="BF122" s="469"/>
      <c r="BG122" s="469"/>
      <c r="BH122" s="469"/>
      <c r="BI122" s="469"/>
      <c r="BJ122" s="469"/>
      <c r="BK122" s="469"/>
      <c r="BL122" s="469"/>
      <c r="BM122" s="469"/>
      <c r="BN122" s="469"/>
      <c r="BO122" s="469"/>
      <c r="BP122" s="470"/>
      <c r="BQ122" s="509">
        <v>4738502</v>
      </c>
      <c r="BR122" s="475"/>
      <c r="BS122" s="475"/>
      <c r="BT122" s="475"/>
      <c r="BU122" s="475"/>
      <c r="BV122" s="475">
        <v>4458278</v>
      </c>
      <c r="BW122" s="475"/>
      <c r="BX122" s="475"/>
      <c r="BY122" s="475"/>
      <c r="BZ122" s="475"/>
      <c r="CA122" s="475">
        <v>4492051</v>
      </c>
      <c r="CB122" s="475"/>
      <c r="CC122" s="475"/>
      <c r="CD122" s="475"/>
      <c r="CE122" s="475"/>
      <c r="CF122" s="476">
        <v>109.4</v>
      </c>
      <c r="CG122" s="477"/>
      <c r="CH122" s="477"/>
      <c r="CI122" s="477"/>
      <c r="CJ122" s="477"/>
      <c r="CK122" s="499"/>
      <c r="CL122" s="485"/>
      <c r="CM122" s="485"/>
      <c r="CN122" s="485"/>
      <c r="CO122" s="486"/>
      <c r="CP122" s="465" t="s">
        <v>392</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
      <c r="A123" s="450"/>
      <c r="B123" s="451"/>
      <c r="C123" s="445" t="s">
        <v>438</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178</v>
      </c>
      <c r="BA123" s="235"/>
      <c r="BB123" s="235"/>
      <c r="BC123" s="235"/>
      <c r="BD123" s="235"/>
      <c r="BE123" s="235"/>
      <c r="BF123" s="235"/>
      <c r="BG123" s="235"/>
      <c r="BH123" s="235"/>
      <c r="BI123" s="235"/>
      <c r="BJ123" s="235"/>
      <c r="BK123" s="235"/>
      <c r="BL123" s="235"/>
      <c r="BM123" s="235"/>
      <c r="BN123" s="235"/>
      <c r="BO123" s="507" t="s">
        <v>452</v>
      </c>
      <c r="BP123" s="508"/>
      <c r="BQ123" s="462">
        <v>8207221</v>
      </c>
      <c r="BR123" s="463"/>
      <c r="BS123" s="463"/>
      <c r="BT123" s="463"/>
      <c r="BU123" s="463"/>
      <c r="BV123" s="463">
        <v>8313557</v>
      </c>
      <c r="BW123" s="463"/>
      <c r="BX123" s="463"/>
      <c r="BY123" s="463"/>
      <c r="BZ123" s="463"/>
      <c r="CA123" s="463">
        <v>8518151</v>
      </c>
      <c r="CB123" s="463"/>
      <c r="CC123" s="463"/>
      <c r="CD123" s="463"/>
      <c r="CE123" s="463"/>
      <c r="CF123" s="378"/>
      <c r="CG123" s="379"/>
      <c r="CH123" s="379"/>
      <c r="CI123" s="379"/>
      <c r="CJ123" s="464"/>
      <c r="CK123" s="499"/>
      <c r="CL123" s="485"/>
      <c r="CM123" s="485"/>
      <c r="CN123" s="485"/>
      <c r="CO123" s="486"/>
      <c r="CP123" s="465" t="s">
        <v>390</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5">
      <c r="A124" s="450"/>
      <c r="B124" s="451"/>
      <c r="C124" s="445" t="s">
        <v>441</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453</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22.1</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454</v>
      </c>
      <c r="CQ124" s="466"/>
      <c r="CR124" s="466"/>
      <c r="CS124" s="466"/>
      <c r="CT124" s="466"/>
      <c r="CU124" s="466"/>
      <c r="CV124" s="466"/>
      <c r="CW124" s="466"/>
      <c r="CX124" s="466"/>
      <c r="CY124" s="466"/>
      <c r="CZ124" s="466"/>
      <c r="DA124" s="466"/>
      <c r="DB124" s="466"/>
      <c r="DC124" s="466"/>
      <c r="DD124" s="466"/>
      <c r="DE124" s="466"/>
      <c r="DF124" s="467"/>
      <c r="DG124" s="393">
        <v>2360187</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443</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455</v>
      </c>
      <c r="CL125" s="482"/>
      <c r="CM125" s="482"/>
      <c r="CN125" s="482"/>
      <c r="CO125" s="483"/>
      <c r="CP125" s="490" t="s">
        <v>456</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445</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457</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458</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459</v>
      </c>
      <c r="AY127" s="442"/>
      <c r="AZ127" s="442"/>
      <c r="BA127" s="442"/>
      <c r="BB127" s="442"/>
      <c r="BC127" s="442"/>
      <c r="BD127" s="442"/>
      <c r="BE127" s="443"/>
      <c r="BF127" s="441" t="s">
        <v>460</v>
      </c>
      <c r="BG127" s="442"/>
      <c r="BH127" s="442"/>
      <c r="BI127" s="442"/>
      <c r="BJ127" s="442"/>
      <c r="BK127" s="442"/>
      <c r="BL127" s="443"/>
      <c r="BM127" s="441" t="s">
        <v>461</v>
      </c>
      <c r="BN127" s="442"/>
      <c r="BO127" s="442"/>
      <c r="BP127" s="442"/>
      <c r="BQ127" s="442"/>
      <c r="BR127" s="442"/>
      <c r="BS127" s="443"/>
      <c r="BT127" s="441" t="s">
        <v>462</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463</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464</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465</v>
      </c>
      <c r="X128" s="428"/>
      <c r="Y128" s="428"/>
      <c r="Z128" s="429"/>
      <c r="AA128" s="430">
        <v>21853</v>
      </c>
      <c r="AB128" s="431"/>
      <c r="AC128" s="431"/>
      <c r="AD128" s="431"/>
      <c r="AE128" s="432"/>
      <c r="AF128" s="433">
        <v>15664</v>
      </c>
      <c r="AG128" s="431"/>
      <c r="AH128" s="431"/>
      <c r="AI128" s="431"/>
      <c r="AJ128" s="432"/>
      <c r="AK128" s="433">
        <v>36813</v>
      </c>
      <c r="AL128" s="431"/>
      <c r="AM128" s="431"/>
      <c r="AN128" s="431"/>
      <c r="AO128" s="432"/>
      <c r="AP128" s="434"/>
      <c r="AQ128" s="435"/>
      <c r="AR128" s="435"/>
      <c r="AS128" s="435"/>
      <c r="AT128" s="436"/>
      <c r="AU128" s="214"/>
      <c r="AV128" s="214"/>
      <c r="AW128" s="214"/>
      <c r="AX128" s="437" t="s">
        <v>466</v>
      </c>
      <c r="AY128" s="438"/>
      <c r="AZ128" s="438"/>
      <c r="BA128" s="438"/>
      <c r="BB128" s="438"/>
      <c r="BC128" s="438"/>
      <c r="BD128" s="438"/>
      <c r="BE128" s="439"/>
      <c r="BF128" s="416" t="s">
        <v>122</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467</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468</v>
      </c>
      <c r="X129" s="407"/>
      <c r="Y129" s="407"/>
      <c r="Z129" s="408"/>
      <c r="AA129" s="409">
        <v>4338086</v>
      </c>
      <c r="AB129" s="410"/>
      <c r="AC129" s="410"/>
      <c r="AD129" s="410"/>
      <c r="AE129" s="411"/>
      <c r="AF129" s="412">
        <v>4523965</v>
      </c>
      <c r="AG129" s="410"/>
      <c r="AH129" s="410"/>
      <c r="AI129" s="410"/>
      <c r="AJ129" s="411"/>
      <c r="AK129" s="412">
        <v>4541432</v>
      </c>
      <c r="AL129" s="410"/>
      <c r="AM129" s="410"/>
      <c r="AN129" s="410"/>
      <c r="AO129" s="411"/>
      <c r="AP129" s="413"/>
      <c r="AQ129" s="414"/>
      <c r="AR129" s="414"/>
      <c r="AS129" s="414"/>
      <c r="AT129" s="415"/>
      <c r="AU129" s="215"/>
      <c r="AV129" s="215"/>
      <c r="AW129" s="215"/>
      <c r="AX129" s="381" t="s">
        <v>469</v>
      </c>
      <c r="AY129" s="382"/>
      <c r="AZ129" s="382"/>
      <c r="BA129" s="382"/>
      <c r="BB129" s="382"/>
      <c r="BC129" s="382"/>
      <c r="BD129" s="382"/>
      <c r="BE129" s="383"/>
      <c r="BF129" s="400" t="s">
        <v>122</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470</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471</v>
      </c>
      <c r="X130" s="407"/>
      <c r="Y130" s="407"/>
      <c r="Z130" s="408"/>
      <c r="AA130" s="409">
        <v>455346</v>
      </c>
      <c r="AB130" s="410"/>
      <c r="AC130" s="410"/>
      <c r="AD130" s="410"/>
      <c r="AE130" s="411"/>
      <c r="AF130" s="412">
        <v>440117</v>
      </c>
      <c r="AG130" s="410"/>
      <c r="AH130" s="410"/>
      <c r="AI130" s="410"/>
      <c r="AJ130" s="411"/>
      <c r="AK130" s="412">
        <v>434541</v>
      </c>
      <c r="AL130" s="410"/>
      <c r="AM130" s="410"/>
      <c r="AN130" s="410"/>
      <c r="AO130" s="411"/>
      <c r="AP130" s="413"/>
      <c r="AQ130" s="414"/>
      <c r="AR130" s="414"/>
      <c r="AS130" s="414"/>
      <c r="AT130" s="415"/>
      <c r="AU130" s="215"/>
      <c r="AV130" s="215"/>
      <c r="AW130" s="215"/>
      <c r="AX130" s="381" t="s">
        <v>472</v>
      </c>
      <c r="AY130" s="382"/>
      <c r="AZ130" s="382"/>
      <c r="BA130" s="382"/>
      <c r="BB130" s="382"/>
      <c r="BC130" s="382"/>
      <c r="BD130" s="382"/>
      <c r="BE130" s="383"/>
      <c r="BF130" s="384">
        <v>10</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473</v>
      </c>
      <c r="X131" s="391"/>
      <c r="Y131" s="391"/>
      <c r="Z131" s="392"/>
      <c r="AA131" s="393">
        <v>3882740</v>
      </c>
      <c r="AB131" s="394"/>
      <c r="AC131" s="394"/>
      <c r="AD131" s="394"/>
      <c r="AE131" s="395"/>
      <c r="AF131" s="396">
        <v>4083848</v>
      </c>
      <c r="AG131" s="394"/>
      <c r="AH131" s="394"/>
      <c r="AI131" s="394"/>
      <c r="AJ131" s="395"/>
      <c r="AK131" s="396">
        <v>4106891</v>
      </c>
      <c r="AL131" s="394"/>
      <c r="AM131" s="394"/>
      <c r="AN131" s="394"/>
      <c r="AO131" s="395"/>
      <c r="AP131" s="397"/>
      <c r="AQ131" s="398"/>
      <c r="AR131" s="398"/>
      <c r="AS131" s="398"/>
      <c r="AT131" s="399"/>
      <c r="AU131" s="215"/>
      <c r="AV131" s="215"/>
      <c r="AW131" s="215"/>
      <c r="AX131" s="359" t="s">
        <v>474</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475</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476</v>
      </c>
      <c r="W132" s="372"/>
      <c r="X132" s="372"/>
      <c r="Y132" s="372"/>
      <c r="Z132" s="373"/>
      <c r="AA132" s="374">
        <v>12.182968730000001</v>
      </c>
      <c r="AB132" s="375"/>
      <c r="AC132" s="375"/>
      <c r="AD132" s="375"/>
      <c r="AE132" s="376"/>
      <c r="AF132" s="377">
        <v>10.054316419999999</v>
      </c>
      <c r="AG132" s="375"/>
      <c r="AH132" s="375"/>
      <c r="AI132" s="375"/>
      <c r="AJ132" s="376"/>
      <c r="AK132" s="377">
        <v>8.0622300419999995</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477</v>
      </c>
      <c r="W133" s="351"/>
      <c r="X133" s="351"/>
      <c r="Y133" s="351"/>
      <c r="Z133" s="352"/>
      <c r="AA133" s="353">
        <v>12.3</v>
      </c>
      <c r="AB133" s="354"/>
      <c r="AC133" s="354"/>
      <c r="AD133" s="354"/>
      <c r="AE133" s="355"/>
      <c r="AF133" s="353">
        <v>11.2</v>
      </c>
      <c r="AG133" s="354"/>
      <c r="AH133" s="354"/>
      <c r="AI133" s="354"/>
      <c r="AJ133" s="355"/>
      <c r="AK133" s="353">
        <v>10</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c0pesy7ynXWXeNJ9Xm9huh+Mzrk/Kp38Zjr0EasuOX+OSgYhC3q+TptubPpbdE1MIDSBc2g2TbVD3Q7dZrncw==" saltValue="+uSRDbD/n83NlHZL34KI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P30" sqref="CP30"/>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CU6ndEod87awzYYZrmR4Pmjexsh8wMiMP417ae3m/AOWjL4NzFmET2nlQLDNjSzA8qxg/zXr0VirsT+zzqibQ==" saltValue="EmsxkmY/H+gGo+8thq/i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yXzpWtoZywwDSrXO1Biuw3dD5O2hOd+DIawaKTJZLzujRa1PzfnH7x2jjcB6Qy8LhBPl8pvlcbDxdee9Vr5oQ==" saltValue="FvVJ3jtH+vMafD4NE3Ocm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P25" sqref="AP25"/>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1128434</v>
      </c>
      <c r="AP9" s="262">
        <v>71953</v>
      </c>
      <c r="AQ9" s="263">
        <v>102505</v>
      </c>
      <c r="AR9" s="264">
        <v>-29.8</v>
      </c>
    </row>
    <row r="10" spans="1:46" ht="13.5" customHeight="1" x14ac:dyDescent="0.2">
      <c r="A10" s="247"/>
      <c r="AK10" s="1117" t="s">
        <v>487</v>
      </c>
      <c r="AL10" s="1118"/>
      <c r="AM10" s="1118"/>
      <c r="AN10" s="1119"/>
      <c r="AO10" s="265">
        <v>32777</v>
      </c>
      <c r="AP10" s="265">
        <v>2090</v>
      </c>
      <c r="AQ10" s="266">
        <v>13118</v>
      </c>
      <c r="AR10" s="267">
        <v>-84.1</v>
      </c>
    </row>
    <row r="11" spans="1:46" ht="13.5" customHeight="1" x14ac:dyDescent="0.2">
      <c r="A11" s="247"/>
      <c r="AK11" s="1117" t="s">
        <v>488</v>
      </c>
      <c r="AL11" s="1118"/>
      <c r="AM11" s="1118"/>
      <c r="AN11" s="1119"/>
      <c r="AO11" s="265">
        <v>12256</v>
      </c>
      <c r="AP11" s="265">
        <v>781</v>
      </c>
      <c r="AQ11" s="266">
        <v>532</v>
      </c>
      <c r="AR11" s="267">
        <v>46.8</v>
      </c>
    </row>
    <row r="12" spans="1:46" ht="13.5" customHeight="1" x14ac:dyDescent="0.2">
      <c r="A12" s="247"/>
      <c r="AK12" s="1117" t="s">
        <v>489</v>
      </c>
      <c r="AL12" s="1118"/>
      <c r="AM12" s="1118"/>
      <c r="AN12" s="1119"/>
      <c r="AO12" s="265" t="s">
        <v>490</v>
      </c>
      <c r="AP12" s="265" t="s">
        <v>490</v>
      </c>
      <c r="AQ12" s="266">
        <v>70</v>
      </c>
      <c r="AR12" s="267" t="s">
        <v>490</v>
      </c>
    </row>
    <row r="13" spans="1:46" ht="13.5" customHeight="1" x14ac:dyDescent="0.2">
      <c r="A13" s="247"/>
      <c r="AK13" s="1117" t="s">
        <v>491</v>
      </c>
      <c r="AL13" s="1118"/>
      <c r="AM13" s="1118"/>
      <c r="AN13" s="1119"/>
      <c r="AO13" s="265">
        <v>73188</v>
      </c>
      <c r="AP13" s="265">
        <v>4667</v>
      </c>
      <c r="AQ13" s="266">
        <v>4255</v>
      </c>
      <c r="AR13" s="267">
        <v>9.6999999999999993</v>
      </c>
    </row>
    <row r="14" spans="1:46" ht="13.5" customHeight="1" x14ac:dyDescent="0.2">
      <c r="A14" s="247"/>
      <c r="AK14" s="1117" t="s">
        <v>492</v>
      </c>
      <c r="AL14" s="1118"/>
      <c r="AM14" s="1118"/>
      <c r="AN14" s="1119"/>
      <c r="AO14" s="265">
        <v>19686</v>
      </c>
      <c r="AP14" s="265">
        <v>1255</v>
      </c>
      <c r="AQ14" s="266">
        <v>1813</v>
      </c>
      <c r="AR14" s="267">
        <v>-30.8</v>
      </c>
    </row>
    <row r="15" spans="1:46" ht="13.5" customHeight="1" x14ac:dyDescent="0.2">
      <c r="A15" s="247"/>
      <c r="AK15" s="1120" t="s">
        <v>493</v>
      </c>
      <c r="AL15" s="1121"/>
      <c r="AM15" s="1121"/>
      <c r="AN15" s="1122"/>
      <c r="AO15" s="265">
        <v>-44851</v>
      </c>
      <c r="AP15" s="265">
        <v>-2860</v>
      </c>
      <c r="AQ15" s="266">
        <v>-6003</v>
      </c>
      <c r="AR15" s="267">
        <v>-52.4</v>
      </c>
    </row>
    <row r="16" spans="1:46" ht="13.2" x14ac:dyDescent="0.2">
      <c r="A16" s="247"/>
      <c r="AK16" s="1120" t="s">
        <v>178</v>
      </c>
      <c r="AL16" s="1121"/>
      <c r="AM16" s="1121"/>
      <c r="AN16" s="1122"/>
      <c r="AO16" s="265">
        <v>1221490</v>
      </c>
      <c r="AP16" s="265">
        <v>77886</v>
      </c>
      <c r="AQ16" s="266">
        <v>116291</v>
      </c>
      <c r="AR16" s="267">
        <v>-33</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23" t="s">
        <v>498</v>
      </c>
      <c r="AL21" s="1124"/>
      <c r="AM21" s="1124"/>
      <c r="AN21" s="1125"/>
      <c r="AO21" s="277">
        <v>6.95</v>
      </c>
      <c r="AP21" s="278">
        <v>9.5500000000000007</v>
      </c>
      <c r="AQ21" s="279">
        <v>-2.6</v>
      </c>
      <c r="AS21" s="280"/>
      <c r="AT21" s="276"/>
    </row>
    <row r="22" spans="1:46" s="248" customFormat="1" ht="13.2" x14ac:dyDescent="0.2">
      <c r="A22" s="276"/>
      <c r="AK22" s="1123" t="s">
        <v>499</v>
      </c>
      <c r="AL22" s="1124"/>
      <c r="AM22" s="1124"/>
      <c r="AN22" s="1125"/>
      <c r="AO22" s="281">
        <v>96.3</v>
      </c>
      <c r="AP22" s="282">
        <v>96.7</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590817</v>
      </c>
      <c r="AP32" s="291">
        <v>37672</v>
      </c>
      <c r="AQ32" s="292">
        <v>49899</v>
      </c>
      <c r="AR32" s="293">
        <v>-24.5</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v>2</v>
      </c>
      <c r="AR34" s="293" t="s">
        <v>490</v>
      </c>
    </row>
    <row r="35" spans="1:46" ht="27" customHeight="1" x14ac:dyDescent="0.2">
      <c r="A35" s="247"/>
      <c r="AK35" s="1107" t="s">
        <v>506</v>
      </c>
      <c r="AL35" s="1108"/>
      <c r="AM35" s="1108"/>
      <c r="AN35" s="1109"/>
      <c r="AO35" s="291">
        <v>182469</v>
      </c>
      <c r="AP35" s="291">
        <v>11635</v>
      </c>
      <c r="AQ35" s="292">
        <v>13394</v>
      </c>
      <c r="AR35" s="293">
        <v>-13.1</v>
      </c>
    </row>
    <row r="36" spans="1:46" ht="27" customHeight="1" x14ac:dyDescent="0.2">
      <c r="A36" s="247"/>
      <c r="AK36" s="1107" t="s">
        <v>507</v>
      </c>
      <c r="AL36" s="1108"/>
      <c r="AM36" s="1108"/>
      <c r="AN36" s="1109"/>
      <c r="AO36" s="291">
        <v>29175</v>
      </c>
      <c r="AP36" s="291">
        <v>1860</v>
      </c>
      <c r="AQ36" s="292">
        <v>2489</v>
      </c>
      <c r="AR36" s="293">
        <v>-25.3</v>
      </c>
    </row>
    <row r="37" spans="1:46" ht="13.5" customHeight="1" x14ac:dyDescent="0.2">
      <c r="A37" s="247"/>
      <c r="AK37" s="1107" t="s">
        <v>508</v>
      </c>
      <c r="AL37" s="1108"/>
      <c r="AM37" s="1108"/>
      <c r="AN37" s="1109"/>
      <c r="AO37" s="291" t="s">
        <v>490</v>
      </c>
      <c r="AP37" s="291" t="s">
        <v>490</v>
      </c>
      <c r="AQ37" s="292">
        <v>625</v>
      </c>
      <c r="AR37" s="293" t="s">
        <v>490</v>
      </c>
    </row>
    <row r="38" spans="1:46" ht="27" customHeight="1" x14ac:dyDescent="0.2">
      <c r="A38" s="247"/>
      <c r="AK38" s="1110" t="s">
        <v>509</v>
      </c>
      <c r="AL38" s="1111"/>
      <c r="AM38" s="1111"/>
      <c r="AN38" s="1112"/>
      <c r="AO38" s="294" t="s">
        <v>490</v>
      </c>
      <c r="AP38" s="294" t="s">
        <v>490</v>
      </c>
      <c r="AQ38" s="295">
        <v>5</v>
      </c>
      <c r="AR38" s="283" t="s">
        <v>490</v>
      </c>
      <c r="AS38" s="290"/>
    </row>
    <row r="39" spans="1:46" ht="13.2" x14ac:dyDescent="0.2">
      <c r="A39" s="247"/>
      <c r="AK39" s="1110" t="s">
        <v>510</v>
      </c>
      <c r="AL39" s="1111"/>
      <c r="AM39" s="1111"/>
      <c r="AN39" s="1112"/>
      <c r="AO39" s="291">
        <v>-36813</v>
      </c>
      <c r="AP39" s="291">
        <v>-2347</v>
      </c>
      <c r="AQ39" s="292">
        <v>-2982</v>
      </c>
      <c r="AR39" s="293">
        <v>-21.3</v>
      </c>
      <c r="AS39" s="290"/>
    </row>
    <row r="40" spans="1:46" ht="27" customHeight="1" x14ac:dyDescent="0.2">
      <c r="A40" s="247"/>
      <c r="AK40" s="1107" t="s">
        <v>511</v>
      </c>
      <c r="AL40" s="1108"/>
      <c r="AM40" s="1108"/>
      <c r="AN40" s="1109"/>
      <c r="AO40" s="291">
        <v>-434541</v>
      </c>
      <c r="AP40" s="291">
        <v>-27708</v>
      </c>
      <c r="AQ40" s="292">
        <v>-43756</v>
      </c>
      <c r="AR40" s="293">
        <v>-36.700000000000003</v>
      </c>
      <c r="AS40" s="290"/>
    </row>
    <row r="41" spans="1:46" ht="13.2" x14ac:dyDescent="0.2">
      <c r="A41" s="247"/>
      <c r="AK41" s="1113" t="s">
        <v>288</v>
      </c>
      <c r="AL41" s="1114"/>
      <c r="AM41" s="1114"/>
      <c r="AN41" s="1115"/>
      <c r="AO41" s="291">
        <v>331107</v>
      </c>
      <c r="AP41" s="291">
        <v>21112</v>
      </c>
      <c r="AQ41" s="292">
        <v>19675</v>
      </c>
      <c r="AR41" s="293">
        <v>7.3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559162</v>
      </c>
      <c r="AN51" s="313">
        <v>35901</v>
      </c>
      <c r="AO51" s="314">
        <v>-34.299999999999997</v>
      </c>
      <c r="AP51" s="315">
        <v>96248</v>
      </c>
      <c r="AQ51" s="316">
        <v>-6.9</v>
      </c>
      <c r="AR51" s="317">
        <v>-27.4</v>
      </c>
    </row>
    <row r="52" spans="1:44" ht="13.2" x14ac:dyDescent="0.2">
      <c r="A52" s="247"/>
      <c r="AK52" s="318"/>
      <c r="AL52" s="319" t="s">
        <v>521</v>
      </c>
      <c r="AM52" s="320">
        <v>380141</v>
      </c>
      <c r="AN52" s="321">
        <v>24407</v>
      </c>
      <c r="AO52" s="322">
        <v>-23.2</v>
      </c>
      <c r="AP52" s="323">
        <v>55768</v>
      </c>
      <c r="AQ52" s="324">
        <v>8.8000000000000007</v>
      </c>
      <c r="AR52" s="325">
        <v>-32</v>
      </c>
    </row>
    <row r="53" spans="1:44" ht="13.2" x14ac:dyDescent="0.2">
      <c r="A53" s="247"/>
      <c r="AK53" s="303" t="s">
        <v>522</v>
      </c>
      <c r="AL53" s="304"/>
      <c r="AM53" s="312">
        <v>388067</v>
      </c>
      <c r="AN53" s="313">
        <v>24741</v>
      </c>
      <c r="AO53" s="314">
        <v>-31.1</v>
      </c>
      <c r="AP53" s="315">
        <v>76413</v>
      </c>
      <c r="AQ53" s="316">
        <v>-20.6</v>
      </c>
      <c r="AR53" s="317">
        <v>-10.5</v>
      </c>
    </row>
    <row r="54" spans="1:44" ht="13.2" x14ac:dyDescent="0.2">
      <c r="A54" s="247"/>
      <c r="AK54" s="318"/>
      <c r="AL54" s="319" t="s">
        <v>521</v>
      </c>
      <c r="AM54" s="320">
        <v>341977</v>
      </c>
      <c r="AN54" s="321">
        <v>21803</v>
      </c>
      <c r="AO54" s="322">
        <v>-10.7</v>
      </c>
      <c r="AP54" s="323">
        <v>39658</v>
      </c>
      <c r="AQ54" s="324">
        <v>-28.9</v>
      </c>
      <c r="AR54" s="325">
        <v>18.2</v>
      </c>
    </row>
    <row r="55" spans="1:44" ht="13.2" x14ac:dyDescent="0.2">
      <c r="A55" s="247"/>
      <c r="AK55" s="303" t="s">
        <v>523</v>
      </c>
      <c r="AL55" s="304"/>
      <c r="AM55" s="312">
        <v>578324</v>
      </c>
      <c r="AN55" s="313">
        <v>36815</v>
      </c>
      <c r="AO55" s="314">
        <v>48.8</v>
      </c>
      <c r="AP55" s="315">
        <v>66481</v>
      </c>
      <c r="AQ55" s="316">
        <v>-13</v>
      </c>
      <c r="AR55" s="317">
        <v>61.8</v>
      </c>
    </row>
    <row r="56" spans="1:44" ht="13.2" x14ac:dyDescent="0.2">
      <c r="A56" s="247"/>
      <c r="AK56" s="318"/>
      <c r="AL56" s="319" t="s">
        <v>521</v>
      </c>
      <c r="AM56" s="320">
        <v>306299</v>
      </c>
      <c r="AN56" s="321">
        <v>19498</v>
      </c>
      <c r="AO56" s="322">
        <v>-10.6</v>
      </c>
      <c r="AP56" s="323">
        <v>36120</v>
      </c>
      <c r="AQ56" s="324">
        <v>-8.9</v>
      </c>
      <c r="AR56" s="325">
        <v>-1.7</v>
      </c>
    </row>
    <row r="57" spans="1:44" ht="13.2" x14ac:dyDescent="0.2">
      <c r="A57" s="247"/>
      <c r="AK57" s="303" t="s">
        <v>524</v>
      </c>
      <c r="AL57" s="304"/>
      <c r="AM57" s="312">
        <v>521428</v>
      </c>
      <c r="AN57" s="313">
        <v>33170</v>
      </c>
      <c r="AO57" s="314">
        <v>-9.9</v>
      </c>
      <c r="AP57" s="315">
        <v>67825</v>
      </c>
      <c r="AQ57" s="316">
        <v>2</v>
      </c>
      <c r="AR57" s="317">
        <v>-11.9</v>
      </c>
    </row>
    <row r="58" spans="1:44" ht="13.2" x14ac:dyDescent="0.2">
      <c r="A58" s="247"/>
      <c r="AK58" s="318"/>
      <c r="AL58" s="319" t="s">
        <v>521</v>
      </c>
      <c r="AM58" s="320">
        <v>389568</v>
      </c>
      <c r="AN58" s="321">
        <v>24782</v>
      </c>
      <c r="AO58" s="322">
        <v>27.1</v>
      </c>
      <c r="AP58" s="323">
        <v>39417</v>
      </c>
      <c r="AQ58" s="324">
        <v>9.1</v>
      </c>
      <c r="AR58" s="325">
        <v>18</v>
      </c>
    </row>
    <row r="59" spans="1:44" ht="13.2" x14ac:dyDescent="0.2">
      <c r="A59" s="247"/>
      <c r="AK59" s="303" t="s">
        <v>525</v>
      </c>
      <c r="AL59" s="304"/>
      <c r="AM59" s="312">
        <v>1079234</v>
      </c>
      <c r="AN59" s="313">
        <v>68816</v>
      </c>
      <c r="AO59" s="314">
        <v>107.5</v>
      </c>
      <c r="AP59" s="315">
        <v>81158</v>
      </c>
      <c r="AQ59" s="316">
        <v>19.7</v>
      </c>
      <c r="AR59" s="317">
        <v>87.8</v>
      </c>
    </row>
    <row r="60" spans="1:44" ht="13.2" x14ac:dyDescent="0.2">
      <c r="A60" s="247"/>
      <c r="AK60" s="318"/>
      <c r="AL60" s="319" t="s">
        <v>521</v>
      </c>
      <c r="AM60" s="320">
        <v>904979</v>
      </c>
      <c r="AN60" s="321">
        <v>57704</v>
      </c>
      <c r="AO60" s="322">
        <v>132.80000000000001</v>
      </c>
      <c r="AP60" s="323">
        <v>45320</v>
      </c>
      <c r="AQ60" s="324">
        <v>15</v>
      </c>
      <c r="AR60" s="325">
        <v>117.8</v>
      </c>
    </row>
    <row r="61" spans="1:44" ht="13.2" x14ac:dyDescent="0.2">
      <c r="A61" s="247"/>
      <c r="AK61" s="303" t="s">
        <v>526</v>
      </c>
      <c r="AL61" s="326"/>
      <c r="AM61" s="312">
        <v>625243</v>
      </c>
      <c r="AN61" s="313">
        <v>39889</v>
      </c>
      <c r="AO61" s="314">
        <v>16.2</v>
      </c>
      <c r="AP61" s="315">
        <v>77625</v>
      </c>
      <c r="AQ61" s="327">
        <v>-3.8</v>
      </c>
      <c r="AR61" s="317">
        <v>20</v>
      </c>
    </row>
    <row r="62" spans="1:44" ht="13.2" x14ac:dyDescent="0.2">
      <c r="A62" s="247"/>
      <c r="AK62" s="318"/>
      <c r="AL62" s="319" t="s">
        <v>521</v>
      </c>
      <c r="AM62" s="320">
        <v>464593</v>
      </c>
      <c r="AN62" s="321">
        <v>29639</v>
      </c>
      <c r="AO62" s="322">
        <v>23.1</v>
      </c>
      <c r="AP62" s="323">
        <v>43257</v>
      </c>
      <c r="AQ62" s="324">
        <v>-1</v>
      </c>
      <c r="AR62" s="325">
        <v>24.1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VW4BYLSDhofJVfyPKxGOCZ/TcQvsIK+Rs1YYNchMGJ0GyQXF/4TCXNCV3LgAJMqPfYZAksg+/eW8EyS6ZeLZqA==" saltValue="8wFHRFxoDbo3NRQPSEeh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Normal="100" zoomScaleSheetLayoutView="55" workbookViewId="0">
      <selection activeCell="AF81" sqref="AF8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oihs9T8ldK/kwt8mOmuxAfyGyP5imv+UhJsKKSmPtzqx+oDZ8M0wuNqEtnqi4aX8XojT/GdiTBsPqRcHh8H0kw==" saltValue="bVM7WCxeP0we+DIpv6Nb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omNTvP1zz8IEzCKNftY+0UL2EzdyTmYIANwlIE7CDqsVYhQuLbLT7HYr+Wp9tSDiw4vpgklbAH5OTYM6Jb+2Sg==" saltValue="N4gce5RO+NSOj2o8uKpF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8" zoomScale="70" zoomScaleNormal="70" zoomScaleSheetLayoutView="100" workbookViewId="0">
      <selection activeCell="G48" sqref="G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27.88</v>
      </c>
      <c r="G47" s="12">
        <v>27.04</v>
      </c>
      <c r="H47" s="12">
        <v>33.29</v>
      </c>
      <c r="I47" s="12">
        <v>34.04</v>
      </c>
      <c r="J47" s="13">
        <v>37.69</v>
      </c>
    </row>
    <row r="48" spans="2:10" ht="57.75" customHeight="1" x14ac:dyDescent="0.2">
      <c r="B48" s="14"/>
      <c r="C48" s="1128" t="s">
        <v>4</v>
      </c>
      <c r="D48" s="1128"/>
      <c r="E48" s="1129"/>
      <c r="F48" s="15">
        <v>1.68</v>
      </c>
      <c r="G48" s="16">
        <v>7.49</v>
      </c>
      <c r="H48" s="16">
        <v>4.3099999999999996</v>
      </c>
      <c r="I48" s="16">
        <v>5.63</v>
      </c>
      <c r="J48" s="17">
        <v>1.74</v>
      </c>
    </row>
    <row r="49" spans="2:10" ht="57.75" customHeight="1" thickBot="1" x14ac:dyDescent="0.25">
      <c r="B49" s="18"/>
      <c r="C49" s="1130" t="s">
        <v>5</v>
      </c>
      <c r="D49" s="1130"/>
      <c r="E49" s="1131"/>
      <c r="F49" s="19" t="s">
        <v>533</v>
      </c>
      <c r="G49" s="20">
        <v>7.17</v>
      </c>
      <c r="H49" s="20" t="s">
        <v>534</v>
      </c>
      <c r="I49" s="20">
        <v>1.52</v>
      </c>
      <c r="J49" s="21" t="s">
        <v>535</v>
      </c>
    </row>
    <row r="50" spans="2:10" ht="13.2" x14ac:dyDescent="0.2"/>
  </sheetData>
  <sheetProtection algorithmName="SHA-512" hashValue="MyVtUpfZVatsCufs5nt4wtadw85OTfQApMMkIM6VIhL1U3xZahbxQPv35A2MDhNZU3tFYwLijQBSNdgPVkMFIQ==" saltValue="5v0ZfFBfKNS4t4kXbsp/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太田　博己</cp:lastModifiedBy>
  <cp:lastPrinted>2026-03-16T06:42:04Z</cp:lastPrinted>
  <dcterms:modified xsi:type="dcterms:W3CDTF">2026-03-19T07:16:35Z</dcterms:modified>
</cp:coreProperties>
</file>